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My Drive\LIHEAP 2025\"/>
    </mc:Choice>
  </mc:AlternateContent>
  <xr:revisionPtr revIDLastSave="0" documentId="13_ncr:1_{BD4DA427-A200-46E4-A9A9-212FFB1E7008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omparison 150% FPL to 60% SMI" sheetId="1" r:id="rId1"/>
    <sheet name="60% SMI WV" sheetId="2" r:id="rId2"/>
    <sheet name="150% FPL" sheetId="3" r:id="rId3"/>
    <sheet name="Benefit Chart" sheetId="4" r:id="rId4"/>
    <sheet name=" Optium Vers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qsNDM6aXFDaP2t3SLb2e3VuDvNUtcN2UYCqSadD/OtI="/>
    </ext>
  </extLst>
</workbook>
</file>

<file path=xl/calcChain.xml><?xml version="1.0" encoding="utf-8"?>
<calcChain xmlns="http://schemas.openxmlformats.org/spreadsheetml/2006/main">
  <c r="C17" i="3" l="1"/>
  <c r="E17" i="3" s="1"/>
  <c r="E16" i="3"/>
  <c r="E15" i="3"/>
  <c r="E14" i="3"/>
  <c r="E13" i="3"/>
  <c r="E12" i="3"/>
  <c r="E11" i="3"/>
  <c r="E10" i="3"/>
  <c r="E9" i="3"/>
  <c r="E8" i="3"/>
  <c r="E7" i="3"/>
  <c r="E6" i="3"/>
  <c r="C19" i="2"/>
  <c r="C20" i="2" s="1"/>
  <c r="D20" i="2" s="1"/>
  <c r="E20" i="2" s="1"/>
  <c r="F20" i="2" s="1"/>
  <c r="G20" i="2" s="1"/>
  <c r="C18" i="2"/>
  <c r="D18" i="2" s="1"/>
  <c r="E18" i="2" s="1"/>
  <c r="F18" i="2" s="1"/>
  <c r="G18" i="2" s="1"/>
  <c r="D17" i="2"/>
  <c r="E17" i="2" s="1"/>
  <c r="F17" i="2" s="1"/>
  <c r="G17" i="2" s="1"/>
  <c r="D16" i="2"/>
  <c r="E16" i="2" s="1"/>
  <c r="F16" i="2" s="1"/>
  <c r="G16" i="2" s="1"/>
  <c r="D15" i="2"/>
  <c r="E15" i="2" s="1"/>
  <c r="F15" i="2" s="1"/>
  <c r="G15" i="2" s="1"/>
  <c r="D14" i="2"/>
  <c r="E14" i="2" s="1"/>
  <c r="F14" i="2" s="1"/>
  <c r="G14" i="2" s="1"/>
  <c r="D13" i="2"/>
  <c r="E13" i="2" s="1"/>
  <c r="F13" i="2" s="1"/>
  <c r="G13" i="2" s="1"/>
  <c r="D12" i="2"/>
  <c r="E12" i="2" s="1"/>
  <c r="F12" i="2" s="1"/>
  <c r="G12" i="2" s="1"/>
  <c r="D11" i="2"/>
  <c r="E11" i="2" s="1"/>
  <c r="F11" i="2" s="1"/>
  <c r="G11" i="2" s="1"/>
  <c r="D10" i="2"/>
  <c r="E10" i="2" s="1"/>
  <c r="F10" i="2" s="1"/>
  <c r="G10" i="2" s="1"/>
  <c r="G9" i="2"/>
  <c r="F9" i="2"/>
  <c r="D9" i="2"/>
  <c r="E9" i="2" s="1"/>
  <c r="D8" i="2"/>
  <c r="E8" i="2" s="1"/>
  <c r="F8" i="2" s="1"/>
  <c r="G8" i="2" s="1"/>
  <c r="D7" i="2"/>
  <c r="E7" i="2" s="1"/>
  <c r="F7" i="2" s="1"/>
  <c r="G7" i="2" s="1"/>
  <c r="D6" i="2"/>
  <c r="E6" i="2" s="1"/>
  <c r="F6" i="2" s="1"/>
  <c r="G6" i="2" s="1"/>
  <c r="D5" i="2"/>
  <c r="E5" i="2" s="1"/>
  <c r="F5" i="2" s="1"/>
  <c r="G5" i="2" s="1"/>
  <c r="O8" i="1"/>
  <c r="O7" i="1"/>
  <c r="P7" i="1" s="1"/>
  <c r="Q7" i="1" s="1"/>
  <c r="R7" i="1" s="1"/>
  <c r="S7" i="1" s="1"/>
  <c r="T7" i="1" s="1"/>
  <c r="U7" i="1" s="1"/>
  <c r="V7" i="1" s="1"/>
  <c r="C21" i="2" l="1"/>
  <c r="D19" i="2"/>
  <c r="E19" i="2" s="1"/>
  <c r="F19" i="2" s="1"/>
  <c r="G19" i="2" s="1"/>
  <c r="C18" i="3"/>
  <c r="E18" i="3" l="1"/>
  <c r="C19" i="3"/>
  <c r="C22" i="2"/>
  <c r="D21" i="2"/>
  <c r="E21" i="2" s="1"/>
  <c r="F21" i="2" s="1"/>
  <c r="G21" i="2" s="1"/>
  <c r="C23" i="2" l="1"/>
  <c r="D22" i="2"/>
  <c r="E22" i="2" s="1"/>
  <c r="F22" i="2" s="1"/>
  <c r="G22" i="2" s="1"/>
  <c r="C20" i="3"/>
  <c r="E19" i="3"/>
  <c r="C21" i="3" l="1"/>
  <c r="E20" i="3"/>
  <c r="C24" i="2"/>
  <c r="D23" i="2"/>
  <c r="E23" i="2" s="1"/>
  <c r="F23" i="2" s="1"/>
  <c r="G23" i="2" s="1"/>
  <c r="C25" i="2" l="1"/>
  <c r="D24" i="2"/>
  <c r="E24" i="2" s="1"/>
  <c r="F24" i="2" s="1"/>
  <c r="G24" i="2" s="1"/>
  <c r="C22" i="3"/>
  <c r="E21" i="3"/>
  <c r="C23" i="3" l="1"/>
  <c r="E22" i="3"/>
  <c r="D25" i="2"/>
  <c r="E25" i="2" s="1"/>
  <c r="F25" i="2" s="1"/>
  <c r="G25" i="2" s="1"/>
  <c r="C26" i="2"/>
  <c r="C27" i="2" l="1"/>
  <c r="D26" i="2"/>
  <c r="E26" i="2" s="1"/>
  <c r="F26" i="2" s="1"/>
  <c r="G26" i="2" s="1"/>
  <c r="E23" i="3"/>
  <c r="C24" i="3"/>
  <c r="E24" i="3" l="1"/>
  <c r="C25" i="3"/>
  <c r="D27" i="2"/>
  <c r="E27" i="2" s="1"/>
  <c r="F27" i="2" s="1"/>
  <c r="G27" i="2" s="1"/>
  <c r="C28" i="2"/>
  <c r="C29" i="2" l="1"/>
  <c r="D28" i="2"/>
  <c r="E28" i="2" s="1"/>
  <c r="F28" i="2" s="1"/>
  <c r="G28" i="2" s="1"/>
  <c r="C26" i="3"/>
  <c r="E25" i="3"/>
  <c r="C27" i="3" l="1"/>
  <c r="E26" i="3"/>
  <c r="C30" i="2"/>
  <c r="D29" i="2"/>
  <c r="E29" i="2" s="1"/>
  <c r="F29" i="2" s="1"/>
  <c r="G29" i="2" s="1"/>
  <c r="D30" i="2" l="1"/>
  <c r="E30" i="2" s="1"/>
  <c r="F30" i="2" s="1"/>
  <c r="G30" i="2" s="1"/>
  <c r="C31" i="2"/>
  <c r="E27" i="3"/>
  <c r="C28" i="3"/>
  <c r="C29" i="3" l="1"/>
  <c r="E28" i="3"/>
  <c r="D31" i="2"/>
  <c r="E31" i="2" s="1"/>
  <c r="F31" i="2" s="1"/>
  <c r="G31" i="2" s="1"/>
  <c r="C32" i="2"/>
  <c r="D32" i="2" l="1"/>
  <c r="E32" i="2" s="1"/>
  <c r="F32" i="2" s="1"/>
  <c r="G32" i="2" s="1"/>
  <c r="C33" i="2"/>
  <c r="E29" i="3"/>
  <c r="C30" i="3"/>
  <c r="E30" i="3" l="1"/>
  <c r="C31" i="3"/>
  <c r="C34" i="2"/>
  <c r="D33" i="2"/>
  <c r="E33" i="2" s="1"/>
  <c r="F33" i="2" s="1"/>
  <c r="G33" i="2" s="1"/>
  <c r="C35" i="2" l="1"/>
  <c r="D34" i="2"/>
  <c r="E34" i="2" s="1"/>
  <c r="F34" i="2" s="1"/>
  <c r="G34" i="2" s="1"/>
  <c r="C32" i="3"/>
  <c r="E31" i="3"/>
  <c r="C33" i="3" l="1"/>
  <c r="E32" i="3"/>
  <c r="C36" i="2"/>
  <c r="D35" i="2"/>
  <c r="E35" i="2" s="1"/>
  <c r="F35" i="2" s="1"/>
  <c r="G35" i="2" s="1"/>
  <c r="C37" i="2" l="1"/>
  <c r="D36" i="2"/>
  <c r="E36" i="2" s="1"/>
  <c r="F36" i="2" s="1"/>
  <c r="G36" i="2" s="1"/>
  <c r="C34" i="3"/>
  <c r="E33" i="3"/>
  <c r="C35" i="3" l="1"/>
  <c r="E34" i="3"/>
  <c r="D37" i="2"/>
  <c r="E37" i="2" s="1"/>
  <c r="F37" i="2" s="1"/>
  <c r="G37" i="2" s="1"/>
  <c r="C38" i="2"/>
  <c r="D38" i="2" l="1"/>
  <c r="E38" i="2" s="1"/>
  <c r="F38" i="2" s="1"/>
  <c r="G38" i="2" s="1"/>
  <c r="C39" i="2"/>
  <c r="E35" i="3"/>
  <c r="C36" i="3"/>
  <c r="E36" i="3" l="1"/>
  <c r="C37" i="3"/>
  <c r="D39" i="2"/>
  <c r="E39" i="2" s="1"/>
  <c r="F39" i="2" s="1"/>
  <c r="G39" i="2" s="1"/>
  <c r="C40" i="2"/>
  <c r="C41" i="2" l="1"/>
  <c r="D40" i="2"/>
  <c r="E40" i="2" s="1"/>
  <c r="F40" i="2" s="1"/>
  <c r="G40" i="2" s="1"/>
  <c r="C38" i="3"/>
  <c r="E37" i="3"/>
  <c r="C39" i="3" l="1"/>
  <c r="E38" i="3"/>
  <c r="C42" i="2"/>
  <c r="D41" i="2"/>
  <c r="E41" i="2" s="1"/>
  <c r="F41" i="2" s="1"/>
  <c r="G41" i="2" s="1"/>
  <c r="D42" i="2" l="1"/>
  <c r="E42" i="2" s="1"/>
  <c r="F42" i="2" s="1"/>
  <c r="G42" i="2" s="1"/>
  <c r="C43" i="2"/>
  <c r="E39" i="3"/>
  <c r="C40" i="3"/>
  <c r="C41" i="3" l="1"/>
  <c r="E40" i="3"/>
  <c r="C44" i="2"/>
  <c r="D43" i="2"/>
  <c r="E43" i="2" s="1"/>
  <c r="F43" i="2" s="1"/>
  <c r="G43" i="2" s="1"/>
  <c r="D44" i="2" l="1"/>
  <c r="E44" i="2" s="1"/>
  <c r="F44" i="2" s="1"/>
  <c r="G44" i="2" s="1"/>
  <c r="C45" i="2"/>
  <c r="C42" i="3"/>
  <c r="E41" i="3"/>
  <c r="E42" i="3" l="1"/>
  <c r="C43" i="3"/>
  <c r="C46" i="2"/>
  <c r="D45" i="2"/>
  <c r="E45" i="2" s="1"/>
  <c r="F45" i="2" s="1"/>
  <c r="G45" i="2" s="1"/>
  <c r="C47" i="2" l="1"/>
  <c r="D46" i="2"/>
  <c r="E46" i="2" s="1"/>
  <c r="F46" i="2" s="1"/>
  <c r="G46" i="2" s="1"/>
  <c r="C44" i="3"/>
  <c r="E43" i="3"/>
  <c r="C45" i="3" l="1"/>
  <c r="E44" i="3"/>
  <c r="C48" i="2"/>
  <c r="D48" i="2" s="1"/>
  <c r="E48" i="2" s="1"/>
  <c r="F48" i="2" s="1"/>
  <c r="G48" i="2" s="1"/>
  <c r="D47" i="2"/>
  <c r="E47" i="2" s="1"/>
  <c r="F47" i="2" s="1"/>
  <c r="G47" i="2" s="1"/>
  <c r="E45" i="3" l="1"/>
  <c r="C46" i="3"/>
  <c r="C47" i="3" l="1"/>
  <c r="E46" i="3"/>
  <c r="E47" i="3" l="1"/>
  <c r="C48" i="3"/>
  <c r="E48" i="3" s="1"/>
</calcChain>
</file>

<file path=xl/sharedStrings.xml><?xml version="1.0" encoding="utf-8"?>
<sst xmlns="http://schemas.openxmlformats.org/spreadsheetml/2006/main" count="151" uniqueCount="79">
  <si>
    <t>Annual</t>
  </si>
  <si>
    <t>Add  to 8070 and above</t>
  </si>
  <si>
    <t>Amounts given by OCS</t>
  </si>
  <si>
    <t>Family Size</t>
  </si>
  <si>
    <t>150% FPL</t>
  </si>
  <si>
    <t>60% SMI</t>
  </si>
  <si>
    <t xml:space="preserve"> </t>
  </si>
  <si>
    <t xml:space="preserve">Add $642.50 to 6 and above </t>
  </si>
  <si>
    <t>Monthly</t>
  </si>
  <si>
    <t xml:space="preserve">These are the numbers that are used for the income chart.  </t>
  </si>
  <si>
    <t>SMI for 4-Person Family</t>
  </si>
  <si>
    <t xml:space="preserve">Household </t>
  </si>
  <si>
    <t>Percentage</t>
  </si>
  <si>
    <t>Value</t>
  </si>
  <si>
    <t xml:space="preserve">60% of </t>
  </si>
  <si>
    <t>Size</t>
  </si>
  <si>
    <t>4 person family</t>
  </si>
  <si>
    <t>Rounded</t>
  </si>
  <si>
    <t>Yearly</t>
  </si>
  <si>
    <t xml:space="preserve">Add $8070 for </t>
  </si>
  <si>
    <t>150% HHS</t>
  </si>
  <si>
    <t xml:space="preserve">each additional </t>
  </si>
  <si>
    <t>Poverty Level</t>
  </si>
  <si>
    <t>person beyond 12</t>
  </si>
  <si>
    <t xml:space="preserve">Monthly </t>
  </si>
  <si>
    <t>Range Max</t>
  </si>
  <si>
    <t>Range Min</t>
  </si>
  <si>
    <t>AG01</t>
  </si>
  <si>
    <t>60% AG 2 - 60% AG1</t>
  </si>
  <si>
    <t>AG02</t>
  </si>
  <si>
    <t>3082-2357=725/2=363.00 ROUNDED FROM 362.50 NUMBERS IN GREEN</t>
  </si>
  <si>
    <t>AG03</t>
  </si>
  <si>
    <t>2358+363.= 2721.</t>
  </si>
  <si>
    <t>AG04</t>
  </si>
  <si>
    <t>AG05</t>
  </si>
  <si>
    <t>AG06</t>
  </si>
  <si>
    <t>AG07</t>
  </si>
  <si>
    <t>Theses are the numbers to use in the left</t>
  </si>
  <si>
    <t>AG08</t>
  </si>
  <si>
    <t>column of the benefit chart.  the green in the ag limit</t>
  </si>
  <si>
    <t>AG09</t>
  </si>
  <si>
    <t>AG10</t>
  </si>
  <si>
    <t>AG11</t>
  </si>
  <si>
    <t>AG12</t>
  </si>
  <si>
    <t>AG13</t>
  </si>
  <si>
    <t>Transittion from 60% to 150%</t>
  </si>
  <si>
    <t>AG14</t>
  </si>
  <si>
    <t>AG15</t>
  </si>
  <si>
    <t>AG16</t>
  </si>
  <si>
    <t>AG17</t>
  </si>
  <si>
    <t>AG18</t>
  </si>
  <si>
    <t>AG19</t>
  </si>
  <si>
    <t>AG20</t>
  </si>
  <si>
    <t>AG21</t>
  </si>
  <si>
    <t>AG22</t>
  </si>
  <si>
    <t>AG23</t>
  </si>
  <si>
    <t>AG24</t>
  </si>
  <si>
    <t>AG25</t>
  </si>
  <si>
    <t>AG26</t>
  </si>
  <si>
    <t>AG27</t>
  </si>
  <si>
    <t>AG28</t>
  </si>
  <si>
    <t>AG29</t>
  </si>
  <si>
    <t>AG30</t>
  </si>
  <si>
    <t>AG31</t>
  </si>
  <si>
    <t>AG32</t>
  </si>
  <si>
    <t>AG33</t>
  </si>
  <si>
    <t>AG34</t>
  </si>
  <si>
    <t>AG35</t>
  </si>
  <si>
    <t>AG36</t>
  </si>
  <si>
    <t>AG37</t>
  </si>
  <si>
    <t>AG38</t>
  </si>
  <si>
    <t>AG39</t>
  </si>
  <si>
    <t>AG40</t>
  </si>
  <si>
    <t>AG42</t>
  </si>
  <si>
    <t>AG43</t>
  </si>
  <si>
    <t>AG44</t>
  </si>
  <si>
    <t>AG45</t>
  </si>
  <si>
    <t>AG46</t>
  </si>
  <si>
    <t>Optum Virision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</si>
</sst>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9"/>
      <color rgb="FF1F1F1F"/>
      <name val="&quot;Google Sans&quot;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rgb="FF3F3F3F"/>
        <bgColor rgb="FF3F3F3F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D6DCE4"/>
      </right>
      <top/>
      <bottom/>
      <diagonal/>
    </border>
    <border>
      <left/>
      <right style="thin">
        <color rgb="FFD6DCE4"/>
      </right>
      <top style="thin">
        <color rgb="FF000000"/>
      </top>
      <bottom style="thin">
        <color rgb="FFD6DCE4"/>
      </bottom>
      <diagonal/>
    </border>
    <border>
      <left style="thin">
        <color rgb="FFD6DCE4"/>
      </left>
      <right style="thin">
        <color rgb="FFD6DCE4"/>
      </right>
      <top style="thin">
        <color rgb="FFD6DCE4"/>
      </top>
      <bottom style="thin">
        <color rgb="FFD6DCE4"/>
      </bottom>
      <diagonal/>
    </border>
    <border>
      <left/>
      <right style="thin">
        <color rgb="FFD6DCE4"/>
      </right>
      <top style="thin">
        <color rgb="FFD6DCE4"/>
      </top>
      <bottom style="thin">
        <color rgb="FFD6DCE4"/>
      </bottom>
      <diagonal/>
    </border>
    <border>
      <left/>
      <right/>
      <top style="thin">
        <color rgb="FFD6DCE4"/>
      </top>
      <bottom style="thin">
        <color rgb="FFD6DCE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9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3" fontId="2" fillId="4" borderId="0" xfId="0" applyNumberFormat="1" applyFont="1" applyFill="1"/>
    <xf numFmtId="3" fontId="2" fillId="5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4" fillId="6" borderId="2" xfId="0" applyFont="1" applyFill="1" applyBorder="1"/>
    <xf numFmtId="0" fontId="4" fillId="6" borderId="1" xfId="0" applyFont="1" applyFill="1" applyBorder="1"/>
    <xf numFmtId="0" fontId="1" fillId="6" borderId="2" xfId="0" applyFont="1" applyFill="1" applyBorder="1"/>
    <xf numFmtId="0" fontId="5" fillId="6" borderId="2" xfId="0" applyFont="1" applyFill="1" applyBorder="1"/>
    <xf numFmtId="0" fontId="8" fillId="6" borderId="2" xfId="0" applyFont="1" applyFill="1" applyBorder="1"/>
    <xf numFmtId="0" fontId="4" fillId="6" borderId="3" xfId="0" applyFont="1" applyFill="1" applyBorder="1"/>
    <xf numFmtId="0" fontId="1" fillId="6" borderId="3" xfId="0" applyFont="1" applyFill="1" applyBorder="1" applyAlignment="1">
      <alignment horizontal="center"/>
    </xf>
    <xf numFmtId="0" fontId="8" fillId="6" borderId="3" xfId="0" applyFont="1" applyFill="1" applyBorder="1"/>
    <xf numFmtId="0" fontId="4" fillId="6" borderId="4" xfId="0" applyFont="1" applyFill="1" applyBorder="1"/>
    <xf numFmtId="3" fontId="1" fillId="6" borderId="4" xfId="0" applyNumberFormat="1" applyFont="1" applyFill="1" applyBorder="1" applyAlignment="1">
      <alignment horizontal="center"/>
    </xf>
    <xf numFmtId="9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3" fontId="9" fillId="6" borderId="4" xfId="0" applyNumberFormat="1" applyFont="1" applyFill="1" applyBorder="1"/>
    <xf numFmtId="3" fontId="4" fillId="0" borderId="0" xfId="0" applyNumberFormat="1" applyFont="1"/>
    <xf numFmtId="1" fontId="4" fillId="0" borderId="0" xfId="0" applyNumberFormat="1" applyFont="1"/>
    <xf numFmtId="1" fontId="4" fillId="7" borderId="1" xfId="0" applyNumberFormat="1" applyFont="1" applyFill="1" applyBorder="1"/>
    <xf numFmtId="0" fontId="4" fillId="8" borderId="1" xfId="0" applyFont="1" applyFill="1" applyBorder="1"/>
    <xf numFmtId="0" fontId="4" fillId="0" borderId="5" xfId="0" applyFont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9" xfId="0" applyFont="1" applyBorder="1"/>
    <xf numFmtId="0" fontId="4" fillId="9" borderId="1" xfId="0" applyFont="1" applyFill="1" applyBorder="1"/>
    <xf numFmtId="0" fontId="10" fillId="10" borderId="0" xfId="0" applyFont="1" applyFill="1"/>
    <xf numFmtId="0" fontId="4" fillId="10" borderId="1" xfId="0" applyFont="1" applyFill="1" applyBorder="1"/>
    <xf numFmtId="0" fontId="7" fillId="4" borderId="0" xfId="0" applyFont="1" applyFill="1"/>
    <xf numFmtId="0" fontId="4" fillId="11" borderId="1" xfId="0" applyFont="1" applyFill="1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1000"/>
  <sheetViews>
    <sheetView topLeftCell="A16" workbookViewId="0"/>
  </sheetViews>
  <sheetFormatPr defaultColWidth="14.42578125" defaultRowHeight="15" customHeight="1" x14ac:dyDescent="0.25"/>
  <cols>
    <col min="1" max="1" width="16.42578125" customWidth="1"/>
    <col min="2" max="2" width="8.7109375" customWidth="1"/>
    <col min="3" max="3" width="12.7109375" customWidth="1"/>
    <col min="4" max="13" width="9.5703125" customWidth="1"/>
    <col min="14" max="14" width="10.85546875" customWidth="1"/>
    <col min="15" max="17" width="9.5703125" customWidth="1"/>
    <col min="18" max="18" width="11.42578125" customWidth="1"/>
    <col min="19" max="22" width="9.5703125" customWidth="1"/>
    <col min="23" max="26" width="8.7109375" customWidth="1"/>
  </cols>
  <sheetData>
    <row r="3" spans="1:26" ht="18" x14ac:dyDescent="0.25">
      <c r="A3" s="1" t="s">
        <v>0</v>
      </c>
      <c r="K3" s="2">
        <v>1.5</v>
      </c>
      <c r="L3" s="3" t="s">
        <v>1</v>
      </c>
      <c r="M3" s="3"/>
      <c r="N3" s="3"/>
      <c r="O3" s="4"/>
    </row>
    <row r="4" spans="1:26" ht="18" x14ac:dyDescent="0.25">
      <c r="A4" s="1"/>
      <c r="L4" s="3" t="s">
        <v>2</v>
      </c>
      <c r="M4" s="3"/>
      <c r="N4" s="3"/>
      <c r="O4" s="4"/>
    </row>
    <row r="5" spans="1:26" ht="18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ht="18" x14ac:dyDescent="0.25">
      <c r="A6" s="1" t="s">
        <v>3</v>
      </c>
      <c r="B6" s="6"/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</row>
    <row r="7" spans="1:26" ht="18" x14ac:dyDescent="0.25">
      <c r="A7" s="5" t="s">
        <v>4</v>
      </c>
      <c r="C7" s="7">
        <v>22590</v>
      </c>
      <c r="D7" s="7">
        <v>30660</v>
      </c>
      <c r="E7" s="7">
        <v>38730</v>
      </c>
      <c r="F7" s="7">
        <v>46800</v>
      </c>
      <c r="G7" s="7">
        <v>54870</v>
      </c>
      <c r="H7" s="7">
        <v>62940</v>
      </c>
      <c r="I7" s="8">
        <v>71010</v>
      </c>
      <c r="J7" s="9">
        <v>79080</v>
      </c>
      <c r="K7" s="9">
        <v>87150</v>
      </c>
      <c r="L7" s="9">
        <v>95220</v>
      </c>
      <c r="M7" s="9">
        <v>103290</v>
      </c>
      <c r="N7" s="9">
        <v>111360</v>
      </c>
      <c r="O7" s="9">
        <f t="shared" ref="O7:V7" si="0">SUM(N7+8070)</f>
        <v>119430</v>
      </c>
      <c r="P7" s="9">
        <f t="shared" si="0"/>
        <v>127500</v>
      </c>
      <c r="Q7" s="9">
        <f t="shared" si="0"/>
        <v>135570</v>
      </c>
      <c r="R7" s="9">
        <f t="shared" si="0"/>
        <v>143640</v>
      </c>
      <c r="S7" s="9">
        <f t="shared" si="0"/>
        <v>151710</v>
      </c>
      <c r="T7" s="9">
        <f t="shared" si="0"/>
        <v>159780</v>
      </c>
      <c r="U7" s="9">
        <f t="shared" si="0"/>
        <v>167850</v>
      </c>
      <c r="V7" s="9">
        <f t="shared" si="0"/>
        <v>175920</v>
      </c>
    </row>
    <row r="8" spans="1:26" ht="18" x14ac:dyDescent="0.25">
      <c r="A8" s="5" t="s">
        <v>5</v>
      </c>
      <c r="C8" s="10">
        <v>28285</v>
      </c>
      <c r="D8" s="10">
        <v>36989</v>
      </c>
      <c r="E8" s="10">
        <v>45692</v>
      </c>
      <c r="F8" s="10">
        <v>54396</v>
      </c>
      <c r="G8" s="10">
        <v>63099</v>
      </c>
      <c r="H8" s="10">
        <v>71802</v>
      </c>
      <c r="I8" s="11">
        <v>73434</v>
      </c>
      <c r="J8" s="7">
        <v>75066</v>
      </c>
      <c r="K8" s="7">
        <v>76698</v>
      </c>
      <c r="L8" s="7">
        <v>78330</v>
      </c>
      <c r="M8" s="7">
        <v>79962</v>
      </c>
      <c r="N8" s="7">
        <v>81594</v>
      </c>
      <c r="O8" s="7">
        <f>SUM(N8)</f>
        <v>81594</v>
      </c>
      <c r="P8" s="7">
        <v>83227</v>
      </c>
      <c r="Q8" s="7">
        <v>84859</v>
      </c>
      <c r="R8" s="7">
        <v>86491</v>
      </c>
      <c r="S8" s="7">
        <v>88122</v>
      </c>
      <c r="T8" s="7">
        <v>89754</v>
      </c>
      <c r="U8" s="7">
        <v>91386</v>
      </c>
      <c r="V8" s="7">
        <v>93018</v>
      </c>
    </row>
    <row r="9" spans="1:26" ht="18" x14ac:dyDescent="0.25">
      <c r="A9" s="5"/>
      <c r="C9" s="3"/>
      <c r="D9" s="3"/>
      <c r="E9" s="3" t="s">
        <v>6</v>
      </c>
      <c r="F9" s="3"/>
      <c r="G9" s="3"/>
      <c r="H9" s="3"/>
      <c r="I9" s="3"/>
      <c r="J9" s="3"/>
      <c r="K9" s="3"/>
      <c r="L9" s="3"/>
      <c r="M9" s="3"/>
      <c r="N9" s="3"/>
    </row>
    <row r="10" spans="1:26" ht="18" x14ac:dyDescent="0.25">
      <c r="A10" s="5"/>
      <c r="C10" s="5"/>
      <c r="D10" s="5"/>
      <c r="E10" s="5"/>
      <c r="F10" s="5"/>
      <c r="G10" s="5"/>
      <c r="H10" s="5"/>
      <c r="I10" s="5"/>
      <c r="J10" s="5"/>
      <c r="K10" s="2">
        <v>1.5</v>
      </c>
      <c r="L10" s="3" t="s">
        <v>7</v>
      </c>
      <c r="M10" s="5"/>
      <c r="N10" s="5"/>
    </row>
    <row r="11" spans="1:26" ht="18" x14ac:dyDescent="0.25">
      <c r="A11" s="1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3" t="s">
        <v>2</v>
      </c>
      <c r="M11" s="3"/>
      <c r="N11" s="3"/>
    </row>
    <row r="12" spans="1:26" ht="18" x14ac:dyDescent="0.25">
      <c r="A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26" ht="18" x14ac:dyDescent="0.25">
      <c r="A13" s="1" t="s">
        <v>3</v>
      </c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1">
        <v>6</v>
      </c>
      <c r="I13" s="1">
        <v>7</v>
      </c>
      <c r="J13" s="1">
        <v>8</v>
      </c>
      <c r="K13" s="1">
        <v>9</v>
      </c>
      <c r="L13" s="1">
        <v>10</v>
      </c>
      <c r="M13" s="1">
        <v>11</v>
      </c>
      <c r="N13" s="1">
        <v>12</v>
      </c>
      <c r="O13" s="1">
        <v>13</v>
      </c>
      <c r="P13" s="1">
        <v>14</v>
      </c>
      <c r="Q13" s="1">
        <v>15</v>
      </c>
      <c r="R13" s="1">
        <v>16</v>
      </c>
      <c r="S13" s="1">
        <v>17</v>
      </c>
      <c r="T13" s="1">
        <v>18</v>
      </c>
      <c r="U13" s="1">
        <v>19</v>
      </c>
      <c r="V13" s="1">
        <v>20</v>
      </c>
      <c r="W13" s="1" t="s">
        <v>6</v>
      </c>
      <c r="X13" s="1"/>
      <c r="Y13" s="1"/>
      <c r="Z13" s="1"/>
    </row>
    <row r="14" spans="1:26" ht="18" x14ac:dyDescent="0.25">
      <c r="A14" s="5" t="s">
        <v>4</v>
      </c>
      <c r="C14" s="7">
        <v>1823</v>
      </c>
      <c r="D14" s="7">
        <v>2465</v>
      </c>
      <c r="E14" s="7">
        <v>3108</v>
      </c>
      <c r="F14" s="7">
        <v>3750</v>
      </c>
      <c r="G14" s="7">
        <v>4393</v>
      </c>
      <c r="H14" s="7">
        <v>5035</v>
      </c>
      <c r="I14" s="8">
        <v>5678</v>
      </c>
      <c r="J14" s="12">
        <v>6320</v>
      </c>
      <c r="K14" s="12">
        <v>6963</v>
      </c>
      <c r="L14" s="12">
        <v>7605</v>
      </c>
      <c r="M14" s="12">
        <v>8248</v>
      </c>
      <c r="N14" s="12">
        <v>8890</v>
      </c>
      <c r="O14" s="12">
        <v>9533</v>
      </c>
      <c r="P14" s="12">
        <v>10175</v>
      </c>
      <c r="Q14" s="12">
        <v>10818</v>
      </c>
      <c r="R14" s="12">
        <v>11460</v>
      </c>
      <c r="S14" s="12">
        <v>12103</v>
      </c>
      <c r="T14" s="12">
        <v>12745</v>
      </c>
      <c r="U14" s="12">
        <v>13388</v>
      </c>
      <c r="V14" s="12">
        <v>14030</v>
      </c>
    </row>
    <row r="15" spans="1:26" ht="18" x14ac:dyDescent="0.25">
      <c r="A15" s="5" t="s">
        <v>5</v>
      </c>
      <c r="C15" s="10">
        <v>2357</v>
      </c>
      <c r="D15" s="10">
        <v>3082</v>
      </c>
      <c r="E15" s="10">
        <v>3808</v>
      </c>
      <c r="F15" s="10">
        <v>4533</v>
      </c>
      <c r="G15" s="10">
        <v>5258</v>
      </c>
      <c r="H15" s="10">
        <v>5984</v>
      </c>
      <c r="I15" s="11">
        <v>6120</v>
      </c>
      <c r="J15" s="7">
        <v>6256</v>
      </c>
      <c r="K15" s="7">
        <v>6392</v>
      </c>
      <c r="L15" s="7">
        <v>6528</v>
      </c>
      <c r="M15" s="7">
        <v>6664</v>
      </c>
      <c r="N15" s="7">
        <v>6800</v>
      </c>
      <c r="O15" s="7">
        <v>6936</v>
      </c>
      <c r="P15" s="7">
        <v>7072</v>
      </c>
      <c r="Q15" s="7">
        <v>7208</v>
      </c>
      <c r="R15" s="7">
        <v>7344</v>
      </c>
      <c r="S15" s="7">
        <v>7480</v>
      </c>
      <c r="T15" s="7">
        <v>7616</v>
      </c>
      <c r="U15" s="7">
        <v>7752</v>
      </c>
      <c r="V15" s="7">
        <v>7888</v>
      </c>
    </row>
    <row r="16" spans="1:26" ht="15.75" x14ac:dyDescent="0.25"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3:14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9" spans="3:14" x14ac:dyDescent="0.25">
      <c r="I19" s="14" t="s">
        <v>9</v>
      </c>
    </row>
    <row r="21" spans="3:14" ht="15.75" customHeight="1" x14ac:dyDescent="0.25"/>
    <row r="22" spans="3:14" ht="15.75" customHeight="1" x14ac:dyDescent="0.25"/>
    <row r="23" spans="3:14" ht="15.75" customHeight="1" x14ac:dyDescent="0.25"/>
    <row r="24" spans="3:14" ht="15.75" customHeight="1" x14ac:dyDescent="0.25"/>
    <row r="25" spans="3:14" ht="15.75" customHeight="1" x14ac:dyDescent="0.25"/>
    <row r="26" spans="3:14" ht="15.75" customHeight="1" x14ac:dyDescent="0.25"/>
    <row r="27" spans="3:14" ht="15.75" customHeight="1" x14ac:dyDescent="0.25"/>
    <row r="28" spans="3:14" ht="15.75" customHeight="1" x14ac:dyDescent="0.25"/>
    <row r="29" spans="3:14" ht="15.75" customHeight="1" x14ac:dyDescent="0.25"/>
    <row r="30" spans="3:14" ht="15.75" customHeight="1" x14ac:dyDescent="0.25"/>
    <row r="31" spans="3:14" ht="15.75" customHeight="1" x14ac:dyDescent="0.25"/>
    <row r="32" spans="3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8.7109375" customWidth="1"/>
    <col min="3" max="3" width="15.42578125" customWidth="1"/>
    <col min="4" max="4" width="11.140625" customWidth="1"/>
    <col min="5" max="5" width="33.5703125" customWidth="1"/>
    <col min="6" max="6" width="29.7109375" customWidth="1"/>
    <col min="7" max="7" width="12" customWidth="1"/>
    <col min="8" max="8" width="11.42578125" customWidth="1"/>
    <col min="9" max="26" width="8.7109375" customWidth="1"/>
  </cols>
  <sheetData>
    <row r="1" spans="1:9" ht="18" x14ac:dyDescent="0.25">
      <c r="A1" s="5"/>
      <c r="B1" s="5"/>
      <c r="C1" s="5"/>
      <c r="D1" s="5"/>
      <c r="E1" s="5"/>
      <c r="F1" s="5"/>
    </row>
    <row r="2" spans="1:9" ht="18" x14ac:dyDescent="0.25">
      <c r="A2" s="15"/>
      <c r="B2" s="16"/>
      <c r="C2" s="15"/>
      <c r="D2" s="16"/>
      <c r="E2" s="17" t="s">
        <v>10</v>
      </c>
      <c r="F2" s="18"/>
      <c r="G2" s="19"/>
      <c r="H2" s="19"/>
    </row>
    <row r="3" spans="1:9" ht="18" x14ac:dyDescent="0.25">
      <c r="A3" s="20" t="s">
        <v>11</v>
      </c>
      <c r="B3" s="16"/>
      <c r="C3" s="20" t="s">
        <v>12</v>
      </c>
      <c r="D3" s="16"/>
      <c r="E3" s="21" t="s">
        <v>13</v>
      </c>
      <c r="F3" s="21" t="s">
        <v>14</v>
      </c>
      <c r="G3" s="22"/>
      <c r="H3" s="22"/>
    </row>
    <row r="4" spans="1:9" ht="18" x14ac:dyDescent="0.25">
      <c r="A4" s="23" t="s">
        <v>15</v>
      </c>
      <c r="B4" s="16"/>
      <c r="C4" s="23"/>
      <c r="D4" s="16"/>
      <c r="E4" s="24">
        <v>90661</v>
      </c>
      <c r="F4" s="25" t="s">
        <v>16</v>
      </c>
      <c r="G4" s="26" t="s">
        <v>8</v>
      </c>
      <c r="H4" s="27" t="s">
        <v>17</v>
      </c>
    </row>
    <row r="5" spans="1:9" ht="18" x14ac:dyDescent="0.25">
      <c r="A5" s="5">
        <v>1</v>
      </c>
      <c r="B5" s="5"/>
      <c r="C5" s="5">
        <v>52</v>
      </c>
      <c r="D5" s="5">
        <f t="shared" ref="D5:D48" si="0">SUM(C5*0.01)</f>
        <v>0.52</v>
      </c>
      <c r="E5" s="28">
        <f>SUM(D5*E4)</f>
        <v>47143.72</v>
      </c>
      <c r="F5" s="29">
        <f t="shared" ref="F5:F48" si="1">SUM(E5*0.6)</f>
        <v>28286.232</v>
      </c>
      <c r="G5" s="29">
        <f t="shared" ref="G5:G48" si="2">SUM(F5/12)</f>
        <v>2357.1860000000001</v>
      </c>
      <c r="H5" s="30"/>
    </row>
    <row r="6" spans="1:9" ht="18" x14ac:dyDescent="0.25">
      <c r="A6" s="5">
        <v>2</v>
      </c>
      <c r="B6" s="5"/>
      <c r="C6" s="5">
        <v>68</v>
      </c>
      <c r="D6" s="5">
        <f t="shared" si="0"/>
        <v>0.68</v>
      </c>
      <c r="E6" s="28">
        <f>SUM(D6*E4)</f>
        <v>61649.48</v>
      </c>
      <c r="F6" s="29">
        <f t="shared" si="1"/>
        <v>36989.688000000002</v>
      </c>
      <c r="G6" s="29">
        <f t="shared" si="2"/>
        <v>3082.4740000000002</v>
      </c>
      <c r="H6" s="30"/>
    </row>
    <row r="7" spans="1:9" ht="18" x14ac:dyDescent="0.25">
      <c r="A7" s="5">
        <v>3</v>
      </c>
      <c r="B7" s="5"/>
      <c r="C7" s="5">
        <v>84</v>
      </c>
      <c r="D7" s="5">
        <f t="shared" si="0"/>
        <v>0.84</v>
      </c>
      <c r="E7" s="28">
        <f>(SUM(D7*E4))</f>
        <v>76155.239999999991</v>
      </c>
      <c r="F7" s="29">
        <f t="shared" si="1"/>
        <v>45693.143999999993</v>
      </c>
      <c r="G7" s="29">
        <f t="shared" si="2"/>
        <v>3807.7619999999993</v>
      </c>
      <c r="H7" s="30"/>
    </row>
    <row r="8" spans="1:9" ht="18" x14ac:dyDescent="0.25">
      <c r="A8" s="5">
        <v>4</v>
      </c>
      <c r="B8" s="5"/>
      <c r="C8" s="5">
        <v>100</v>
      </c>
      <c r="D8" s="5">
        <f t="shared" si="0"/>
        <v>1</v>
      </c>
      <c r="E8" s="28">
        <f>SUM(D8*E4)</f>
        <v>90661</v>
      </c>
      <c r="F8" s="29">
        <f t="shared" si="1"/>
        <v>54396.6</v>
      </c>
      <c r="G8" s="29">
        <f t="shared" si="2"/>
        <v>4533.05</v>
      </c>
      <c r="H8" s="30"/>
    </row>
    <row r="9" spans="1:9" ht="18" x14ac:dyDescent="0.25">
      <c r="A9" s="5">
        <v>5</v>
      </c>
      <c r="B9" s="5"/>
      <c r="C9" s="5">
        <v>116</v>
      </c>
      <c r="D9" s="5">
        <f t="shared" si="0"/>
        <v>1.1599999999999999</v>
      </c>
      <c r="E9" s="28">
        <f>SUM(D9*E4)</f>
        <v>105166.76</v>
      </c>
      <c r="F9" s="29">
        <f t="shared" si="1"/>
        <v>63100.055999999997</v>
      </c>
      <c r="G9" s="29">
        <f t="shared" si="2"/>
        <v>5258.3379999999997</v>
      </c>
      <c r="H9" s="30"/>
    </row>
    <row r="10" spans="1:9" ht="18" x14ac:dyDescent="0.25">
      <c r="A10" s="5">
        <v>6</v>
      </c>
      <c r="B10" s="5"/>
      <c r="C10" s="5">
        <v>132</v>
      </c>
      <c r="D10" s="5">
        <f t="shared" si="0"/>
        <v>1.32</v>
      </c>
      <c r="E10" s="28">
        <f>SUM(D10*E4)</f>
        <v>119672.52</v>
      </c>
      <c r="F10" s="29">
        <f t="shared" si="1"/>
        <v>71803.512000000002</v>
      </c>
      <c r="G10" s="29">
        <f t="shared" si="2"/>
        <v>5983.6260000000002</v>
      </c>
      <c r="H10" s="30"/>
    </row>
    <row r="11" spans="1:9" ht="18" x14ac:dyDescent="0.25">
      <c r="A11" s="5">
        <v>7</v>
      </c>
      <c r="B11" s="5"/>
      <c r="C11" s="5">
        <v>135</v>
      </c>
      <c r="D11" s="5">
        <f t="shared" si="0"/>
        <v>1.35</v>
      </c>
      <c r="E11" s="28">
        <f>SUM(D11*E4)</f>
        <v>122392.35</v>
      </c>
      <c r="F11" s="29">
        <f t="shared" si="1"/>
        <v>73435.41</v>
      </c>
      <c r="G11" s="29">
        <f t="shared" si="2"/>
        <v>6119.6175000000003</v>
      </c>
      <c r="H11" s="30"/>
    </row>
    <row r="12" spans="1:9" ht="18" x14ac:dyDescent="0.25">
      <c r="A12" s="5">
        <v>8</v>
      </c>
      <c r="B12" s="5"/>
      <c r="C12" s="5">
        <v>138</v>
      </c>
      <c r="D12" s="5">
        <f t="shared" si="0"/>
        <v>1.3800000000000001</v>
      </c>
      <c r="E12" s="28">
        <f>SUM(D12*E4)</f>
        <v>125112.18000000001</v>
      </c>
      <c r="F12" s="29">
        <f t="shared" si="1"/>
        <v>75067.308000000005</v>
      </c>
      <c r="G12" s="29">
        <f t="shared" si="2"/>
        <v>6255.6090000000004</v>
      </c>
      <c r="H12" s="30"/>
    </row>
    <row r="13" spans="1:9" ht="18" x14ac:dyDescent="0.25">
      <c r="A13" s="5">
        <v>9</v>
      </c>
      <c r="B13" s="5"/>
      <c r="C13" s="5">
        <v>141</v>
      </c>
      <c r="D13" s="5">
        <f t="shared" si="0"/>
        <v>1.41</v>
      </c>
      <c r="E13" s="28">
        <f>SUM(D13*E4)</f>
        <v>127832.01</v>
      </c>
      <c r="F13" s="29">
        <f t="shared" si="1"/>
        <v>76699.205999999991</v>
      </c>
      <c r="G13" s="29">
        <f t="shared" si="2"/>
        <v>6391.6004999999996</v>
      </c>
      <c r="H13" s="30"/>
    </row>
    <row r="14" spans="1:9" ht="18" x14ac:dyDescent="0.25">
      <c r="A14" s="5">
        <v>10</v>
      </c>
      <c r="B14" s="5"/>
      <c r="C14" s="5">
        <v>144</v>
      </c>
      <c r="D14" s="5">
        <f t="shared" si="0"/>
        <v>1.44</v>
      </c>
      <c r="E14" s="28">
        <f>SUM(D14*E4)</f>
        <v>130551.84</v>
      </c>
      <c r="F14" s="29">
        <f t="shared" si="1"/>
        <v>78331.103999999992</v>
      </c>
      <c r="G14" s="29">
        <f t="shared" si="2"/>
        <v>6527.5919999999996</v>
      </c>
      <c r="H14" s="30"/>
    </row>
    <row r="15" spans="1:9" ht="18" x14ac:dyDescent="0.25">
      <c r="A15" s="5">
        <v>11</v>
      </c>
      <c r="B15" s="5"/>
      <c r="C15" s="5">
        <v>147</v>
      </c>
      <c r="D15" s="5">
        <f t="shared" si="0"/>
        <v>1.47</v>
      </c>
      <c r="E15" s="28">
        <f>+SUM(D15*E4)</f>
        <v>133271.66999999998</v>
      </c>
      <c r="F15" s="29">
        <f t="shared" si="1"/>
        <v>79963.001999999993</v>
      </c>
      <c r="G15" s="29">
        <f t="shared" si="2"/>
        <v>6663.5834999999997</v>
      </c>
      <c r="H15" s="30"/>
      <c r="I15" s="6"/>
    </row>
    <row r="16" spans="1:9" ht="18" x14ac:dyDescent="0.25">
      <c r="A16" s="5">
        <v>12</v>
      </c>
      <c r="B16" s="5"/>
      <c r="C16" s="5">
        <v>150</v>
      </c>
      <c r="D16" s="5">
        <f t="shared" si="0"/>
        <v>1.5</v>
      </c>
      <c r="E16" s="28">
        <f>SUM(D16*E4)</f>
        <v>135991.5</v>
      </c>
      <c r="F16" s="29">
        <f t="shared" si="1"/>
        <v>81594.899999999994</v>
      </c>
      <c r="G16" s="29">
        <f t="shared" si="2"/>
        <v>6799.5749999999998</v>
      </c>
      <c r="H16" s="30"/>
    </row>
    <row r="17" spans="1:8" ht="18" x14ac:dyDescent="0.25">
      <c r="A17" s="5">
        <v>13</v>
      </c>
      <c r="B17" s="5"/>
      <c r="C17" s="5">
        <v>153</v>
      </c>
      <c r="D17" s="5">
        <f t="shared" si="0"/>
        <v>1.53</v>
      </c>
      <c r="E17" s="28">
        <f>SUM(D17*E4)</f>
        <v>138711.33000000002</v>
      </c>
      <c r="F17" s="29">
        <f t="shared" si="1"/>
        <v>83226.79800000001</v>
      </c>
      <c r="G17" s="29">
        <f t="shared" si="2"/>
        <v>6935.5665000000008</v>
      </c>
      <c r="H17" s="30"/>
    </row>
    <row r="18" spans="1:8" ht="18" x14ac:dyDescent="0.25">
      <c r="A18" s="5">
        <v>14</v>
      </c>
      <c r="B18" s="5"/>
      <c r="C18" s="5">
        <f t="shared" ref="C18:C48" si="3">SUM(C17+3)</f>
        <v>156</v>
      </c>
      <c r="D18" s="5">
        <f t="shared" si="0"/>
        <v>1.56</v>
      </c>
      <c r="E18" s="28">
        <f>SUM(D18*E4)</f>
        <v>141431.16</v>
      </c>
      <c r="F18" s="29">
        <f t="shared" si="1"/>
        <v>84858.695999999996</v>
      </c>
      <c r="G18" s="29">
        <f t="shared" si="2"/>
        <v>7071.558</v>
      </c>
      <c r="H18" s="30"/>
    </row>
    <row r="19" spans="1:8" ht="18" x14ac:dyDescent="0.25">
      <c r="A19" s="5">
        <v>15</v>
      </c>
      <c r="B19" s="5"/>
      <c r="C19" s="5">
        <f t="shared" si="3"/>
        <v>159</v>
      </c>
      <c r="D19" s="5">
        <f t="shared" si="0"/>
        <v>1.59</v>
      </c>
      <c r="E19" s="28">
        <f>SUM(D19*E4)</f>
        <v>144150.99000000002</v>
      </c>
      <c r="F19" s="29">
        <f t="shared" si="1"/>
        <v>86490.594000000012</v>
      </c>
      <c r="G19" s="29">
        <f t="shared" si="2"/>
        <v>7207.549500000001</v>
      </c>
      <c r="H19" s="30"/>
    </row>
    <row r="20" spans="1:8" ht="18" x14ac:dyDescent="0.25">
      <c r="A20" s="5">
        <v>16</v>
      </c>
      <c r="B20" s="5"/>
      <c r="C20" s="5">
        <f t="shared" si="3"/>
        <v>162</v>
      </c>
      <c r="D20" s="5">
        <f t="shared" si="0"/>
        <v>1.62</v>
      </c>
      <c r="E20" s="28">
        <f>SUM(D20*E4)</f>
        <v>146870.82</v>
      </c>
      <c r="F20" s="29">
        <f t="shared" si="1"/>
        <v>88122.491999999998</v>
      </c>
      <c r="G20" s="29">
        <f t="shared" si="2"/>
        <v>7343.5410000000002</v>
      </c>
      <c r="H20" s="30"/>
    </row>
    <row r="21" spans="1:8" ht="15.75" customHeight="1" x14ac:dyDescent="0.25">
      <c r="A21" s="5">
        <v>17</v>
      </c>
      <c r="B21" s="5"/>
      <c r="C21" s="5">
        <f t="shared" si="3"/>
        <v>165</v>
      </c>
      <c r="D21" s="5">
        <f t="shared" si="0"/>
        <v>1.6500000000000001</v>
      </c>
      <c r="E21" s="28">
        <f>SUM(D21*E4)</f>
        <v>149590.65000000002</v>
      </c>
      <c r="F21" s="29">
        <f t="shared" si="1"/>
        <v>89754.390000000014</v>
      </c>
      <c r="G21" s="29">
        <f t="shared" si="2"/>
        <v>7479.5325000000012</v>
      </c>
      <c r="H21" s="30"/>
    </row>
    <row r="22" spans="1:8" ht="15.75" customHeight="1" x14ac:dyDescent="0.25">
      <c r="A22" s="5">
        <v>18</v>
      </c>
      <c r="B22" s="5"/>
      <c r="C22" s="5">
        <f t="shared" si="3"/>
        <v>168</v>
      </c>
      <c r="D22" s="5">
        <f t="shared" si="0"/>
        <v>1.68</v>
      </c>
      <c r="E22" s="28">
        <f>SUM(D22*E4)</f>
        <v>152310.47999999998</v>
      </c>
      <c r="F22" s="29">
        <f t="shared" si="1"/>
        <v>91386.287999999986</v>
      </c>
      <c r="G22" s="29">
        <f t="shared" si="2"/>
        <v>7615.5239999999985</v>
      </c>
      <c r="H22" s="30"/>
    </row>
    <row r="23" spans="1:8" ht="15.75" customHeight="1" x14ac:dyDescent="0.25">
      <c r="A23" s="5">
        <v>19</v>
      </c>
      <c r="B23" s="5"/>
      <c r="C23" s="5">
        <f t="shared" si="3"/>
        <v>171</v>
      </c>
      <c r="D23" s="5">
        <f t="shared" si="0"/>
        <v>1.71</v>
      </c>
      <c r="E23" s="28">
        <f>SUM(D23*E4)</f>
        <v>155030.31</v>
      </c>
      <c r="F23" s="29">
        <f t="shared" si="1"/>
        <v>93018.186000000002</v>
      </c>
      <c r="G23" s="29">
        <f t="shared" si="2"/>
        <v>7751.5155000000004</v>
      </c>
      <c r="H23" s="30"/>
    </row>
    <row r="24" spans="1:8" ht="15.75" customHeight="1" x14ac:dyDescent="0.25">
      <c r="A24" s="5">
        <v>20</v>
      </c>
      <c r="B24" s="5"/>
      <c r="C24" s="5">
        <f t="shared" si="3"/>
        <v>174</v>
      </c>
      <c r="D24" s="5">
        <f t="shared" si="0"/>
        <v>1.74</v>
      </c>
      <c r="E24" s="28">
        <f>SUM(D24*E4)</f>
        <v>157750.13999999998</v>
      </c>
      <c r="F24" s="29">
        <f t="shared" si="1"/>
        <v>94650.083999999988</v>
      </c>
      <c r="G24" s="29">
        <f t="shared" si="2"/>
        <v>7887.5069999999987</v>
      </c>
      <c r="H24" s="30"/>
    </row>
    <row r="25" spans="1:8" ht="15.75" customHeight="1" x14ac:dyDescent="0.25">
      <c r="A25" s="5">
        <v>21</v>
      </c>
      <c r="B25" s="5"/>
      <c r="C25" s="5">
        <f t="shared" si="3"/>
        <v>177</v>
      </c>
      <c r="D25" s="5">
        <f t="shared" si="0"/>
        <v>1.77</v>
      </c>
      <c r="E25" s="28">
        <f>SUM(D25*E4)</f>
        <v>160469.97</v>
      </c>
      <c r="F25" s="29">
        <f t="shared" si="1"/>
        <v>96281.982000000004</v>
      </c>
      <c r="G25" s="29">
        <f t="shared" si="2"/>
        <v>8023.4985000000006</v>
      </c>
      <c r="H25" s="30"/>
    </row>
    <row r="26" spans="1:8" ht="15.75" customHeight="1" x14ac:dyDescent="0.25">
      <c r="A26" s="5">
        <v>22</v>
      </c>
      <c r="B26" s="5"/>
      <c r="C26" s="5">
        <f t="shared" si="3"/>
        <v>180</v>
      </c>
      <c r="D26" s="5">
        <f t="shared" si="0"/>
        <v>1.8</v>
      </c>
      <c r="E26" s="28">
        <f>SUM(D26*E4)</f>
        <v>163189.80000000002</v>
      </c>
      <c r="F26" s="29">
        <f t="shared" si="1"/>
        <v>97913.88</v>
      </c>
      <c r="G26" s="29">
        <f t="shared" si="2"/>
        <v>8159.4900000000007</v>
      </c>
      <c r="H26" s="30"/>
    </row>
    <row r="27" spans="1:8" ht="15.75" customHeight="1" x14ac:dyDescent="0.25">
      <c r="A27" s="5">
        <v>23</v>
      </c>
      <c r="B27" s="5"/>
      <c r="C27" s="5">
        <f t="shared" si="3"/>
        <v>183</v>
      </c>
      <c r="D27" s="5">
        <f t="shared" si="0"/>
        <v>1.83</v>
      </c>
      <c r="E27" s="28">
        <f>SUM(D27*E4)</f>
        <v>165909.63</v>
      </c>
      <c r="F27" s="29">
        <f t="shared" si="1"/>
        <v>99545.778000000006</v>
      </c>
      <c r="G27" s="29">
        <f t="shared" si="2"/>
        <v>8295.4814999999999</v>
      </c>
      <c r="H27" s="30"/>
    </row>
    <row r="28" spans="1:8" ht="15.75" customHeight="1" x14ac:dyDescent="0.25">
      <c r="A28" s="5">
        <v>24</v>
      </c>
      <c r="B28" s="5"/>
      <c r="C28" s="5">
        <f t="shared" si="3"/>
        <v>186</v>
      </c>
      <c r="D28" s="5">
        <f t="shared" si="0"/>
        <v>1.86</v>
      </c>
      <c r="E28" s="28">
        <f>SUM(D28*E4)</f>
        <v>168629.46000000002</v>
      </c>
      <c r="F28" s="29">
        <f t="shared" si="1"/>
        <v>101177.67600000001</v>
      </c>
      <c r="G28" s="29">
        <f t="shared" si="2"/>
        <v>8431.473</v>
      </c>
      <c r="H28" s="30"/>
    </row>
    <row r="29" spans="1:8" ht="15.75" customHeight="1" x14ac:dyDescent="0.25">
      <c r="A29" s="5">
        <v>25</v>
      </c>
      <c r="B29" s="5"/>
      <c r="C29" s="5">
        <f t="shared" si="3"/>
        <v>189</v>
      </c>
      <c r="D29" s="5">
        <f t="shared" si="0"/>
        <v>1.8900000000000001</v>
      </c>
      <c r="E29" s="28">
        <f>SUM(D29*E4)</f>
        <v>171349.29</v>
      </c>
      <c r="F29" s="29">
        <f t="shared" si="1"/>
        <v>102809.57400000001</v>
      </c>
      <c r="G29" s="29">
        <f t="shared" si="2"/>
        <v>8567.4645</v>
      </c>
      <c r="H29" s="30"/>
    </row>
    <row r="30" spans="1:8" ht="15.75" customHeight="1" x14ac:dyDescent="0.25">
      <c r="A30" s="5">
        <v>26</v>
      </c>
      <c r="B30" s="5"/>
      <c r="C30" s="5">
        <f t="shared" si="3"/>
        <v>192</v>
      </c>
      <c r="D30" s="5">
        <f t="shared" si="0"/>
        <v>1.92</v>
      </c>
      <c r="E30" s="28">
        <f>SUM(D30*E4)</f>
        <v>174069.12</v>
      </c>
      <c r="F30" s="29">
        <f t="shared" si="1"/>
        <v>104441.47199999999</v>
      </c>
      <c r="G30" s="29">
        <f t="shared" si="2"/>
        <v>8703.4560000000001</v>
      </c>
      <c r="H30" s="30"/>
    </row>
    <row r="31" spans="1:8" ht="15.75" customHeight="1" x14ac:dyDescent="0.25">
      <c r="A31" s="5">
        <v>27</v>
      </c>
      <c r="B31" s="5"/>
      <c r="C31" s="5">
        <f t="shared" si="3"/>
        <v>195</v>
      </c>
      <c r="D31" s="5">
        <f t="shared" si="0"/>
        <v>1.95</v>
      </c>
      <c r="E31" s="28">
        <f>SUM(D31*E4)</f>
        <v>176788.94999999998</v>
      </c>
      <c r="F31" s="29">
        <f t="shared" si="1"/>
        <v>106073.36999999998</v>
      </c>
      <c r="G31" s="29">
        <f t="shared" si="2"/>
        <v>8839.4474999999984</v>
      </c>
      <c r="H31" s="30"/>
    </row>
    <row r="32" spans="1:8" ht="15.75" customHeight="1" x14ac:dyDescent="0.25">
      <c r="A32" s="5">
        <v>28</v>
      </c>
      <c r="B32" s="5"/>
      <c r="C32" s="5">
        <f t="shared" si="3"/>
        <v>198</v>
      </c>
      <c r="D32" s="5">
        <f t="shared" si="0"/>
        <v>1.98</v>
      </c>
      <c r="E32" s="28">
        <f>SUM(D32*E4)</f>
        <v>179508.78</v>
      </c>
      <c r="F32" s="29">
        <f t="shared" si="1"/>
        <v>107705.268</v>
      </c>
      <c r="G32" s="29">
        <f t="shared" si="2"/>
        <v>8975.4390000000003</v>
      </c>
      <c r="H32" s="30"/>
    </row>
    <row r="33" spans="1:8" ht="15.75" customHeight="1" x14ac:dyDescent="0.25">
      <c r="A33" s="5">
        <v>29</v>
      </c>
      <c r="B33" s="5"/>
      <c r="C33" s="5">
        <f t="shared" si="3"/>
        <v>201</v>
      </c>
      <c r="D33" s="5">
        <f t="shared" si="0"/>
        <v>2.0100000000000002</v>
      </c>
      <c r="E33" s="28">
        <f>SUM(D33*E4)</f>
        <v>182228.61000000002</v>
      </c>
      <c r="F33" s="29">
        <f t="shared" si="1"/>
        <v>109337.16600000001</v>
      </c>
      <c r="G33" s="29">
        <f t="shared" si="2"/>
        <v>9111.4305000000004</v>
      </c>
      <c r="H33" s="30"/>
    </row>
    <row r="34" spans="1:8" ht="15.75" customHeight="1" x14ac:dyDescent="0.25">
      <c r="A34" s="5">
        <v>30</v>
      </c>
      <c r="B34" s="5"/>
      <c r="C34" s="5">
        <f t="shared" si="3"/>
        <v>204</v>
      </c>
      <c r="D34" s="5">
        <f t="shared" si="0"/>
        <v>2.04</v>
      </c>
      <c r="E34" s="28">
        <f>SUM(D34*E4)</f>
        <v>184948.44</v>
      </c>
      <c r="F34" s="29">
        <f t="shared" si="1"/>
        <v>110969.064</v>
      </c>
      <c r="G34" s="29">
        <f t="shared" si="2"/>
        <v>9247.4220000000005</v>
      </c>
      <c r="H34" s="30"/>
    </row>
    <row r="35" spans="1:8" ht="15.75" customHeight="1" x14ac:dyDescent="0.25">
      <c r="A35" s="5">
        <v>31</v>
      </c>
      <c r="B35" s="5"/>
      <c r="C35" s="5">
        <f t="shared" si="3"/>
        <v>207</v>
      </c>
      <c r="D35" s="5">
        <f t="shared" si="0"/>
        <v>2.0699999999999998</v>
      </c>
      <c r="E35" s="28">
        <f>SUM(D35*E4)</f>
        <v>187668.27</v>
      </c>
      <c r="F35" s="29">
        <f t="shared" si="1"/>
        <v>112600.96199999998</v>
      </c>
      <c r="G35" s="29">
        <f t="shared" si="2"/>
        <v>9383.4134999999987</v>
      </c>
      <c r="H35" s="30"/>
    </row>
    <row r="36" spans="1:8" ht="15.75" customHeight="1" x14ac:dyDescent="0.25">
      <c r="A36" s="5">
        <v>32</v>
      </c>
      <c r="B36" s="5"/>
      <c r="C36" s="5">
        <f t="shared" si="3"/>
        <v>210</v>
      </c>
      <c r="D36" s="5">
        <f t="shared" si="0"/>
        <v>2.1</v>
      </c>
      <c r="E36" s="28">
        <f>SUM(D36*E4)</f>
        <v>190388.1</v>
      </c>
      <c r="F36" s="29">
        <f t="shared" si="1"/>
        <v>114232.86</v>
      </c>
      <c r="G36" s="29">
        <f t="shared" si="2"/>
        <v>9519.4050000000007</v>
      </c>
      <c r="H36" s="30"/>
    </row>
    <row r="37" spans="1:8" ht="15.75" customHeight="1" x14ac:dyDescent="0.25">
      <c r="A37" s="5">
        <v>33</v>
      </c>
      <c r="B37" s="5"/>
      <c r="C37" s="5">
        <f t="shared" si="3"/>
        <v>213</v>
      </c>
      <c r="D37" s="5">
        <f t="shared" si="0"/>
        <v>2.13</v>
      </c>
      <c r="E37" s="28">
        <f>SUM(D37*E4)</f>
        <v>193107.93</v>
      </c>
      <c r="F37" s="29">
        <f t="shared" si="1"/>
        <v>115864.75799999999</v>
      </c>
      <c r="G37" s="29">
        <f t="shared" si="2"/>
        <v>9655.3964999999989</v>
      </c>
      <c r="H37" s="30"/>
    </row>
    <row r="38" spans="1:8" ht="15.75" customHeight="1" x14ac:dyDescent="0.25">
      <c r="A38" s="5">
        <v>34</v>
      </c>
      <c r="B38" s="5"/>
      <c r="C38" s="5">
        <f t="shared" si="3"/>
        <v>216</v>
      </c>
      <c r="D38" s="5">
        <f t="shared" si="0"/>
        <v>2.16</v>
      </c>
      <c r="E38" s="28">
        <f>SUM(D38*E4)</f>
        <v>195827.76</v>
      </c>
      <c r="F38" s="29">
        <f t="shared" si="1"/>
        <v>117496.656</v>
      </c>
      <c r="G38" s="29">
        <f t="shared" si="2"/>
        <v>9791.3880000000008</v>
      </c>
      <c r="H38" s="30"/>
    </row>
    <row r="39" spans="1:8" ht="15.75" customHeight="1" x14ac:dyDescent="0.25">
      <c r="A39" s="5">
        <v>35</v>
      </c>
      <c r="B39" s="5"/>
      <c r="C39" s="5">
        <f t="shared" si="3"/>
        <v>219</v>
      </c>
      <c r="D39" s="5">
        <f t="shared" si="0"/>
        <v>2.19</v>
      </c>
      <c r="E39" s="28">
        <f>SUM(D39*E4)</f>
        <v>198547.59</v>
      </c>
      <c r="F39" s="29">
        <f t="shared" si="1"/>
        <v>119128.55399999999</v>
      </c>
      <c r="G39" s="29">
        <f t="shared" si="2"/>
        <v>9927.3794999999991</v>
      </c>
      <c r="H39" s="30"/>
    </row>
    <row r="40" spans="1:8" ht="15.75" customHeight="1" x14ac:dyDescent="0.25">
      <c r="A40" s="5">
        <v>36</v>
      </c>
      <c r="B40" s="5"/>
      <c r="C40" s="5">
        <f t="shared" si="3"/>
        <v>222</v>
      </c>
      <c r="D40" s="5">
        <f t="shared" si="0"/>
        <v>2.2200000000000002</v>
      </c>
      <c r="E40" s="28">
        <f>SUM(D40*E4)</f>
        <v>201267.42</v>
      </c>
      <c r="F40" s="29">
        <f t="shared" si="1"/>
        <v>120760.452</v>
      </c>
      <c r="G40" s="29">
        <f t="shared" si="2"/>
        <v>10063.371000000001</v>
      </c>
      <c r="H40" s="30"/>
    </row>
    <row r="41" spans="1:8" ht="15.75" customHeight="1" x14ac:dyDescent="0.25">
      <c r="A41" s="5">
        <v>37</v>
      </c>
      <c r="B41" s="5"/>
      <c r="C41" s="5">
        <f t="shared" si="3"/>
        <v>225</v>
      </c>
      <c r="D41" s="5">
        <f t="shared" si="0"/>
        <v>2.25</v>
      </c>
      <c r="E41" s="28">
        <f>SUM(D41*E4)</f>
        <v>203987.25</v>
      </c>
      <c r="F41" s="29">
        <f t="shared" si="1"/>
        <v>122392.34999999999</v>
      </c>
      <c r="G41" s="29">
        <f t="shared" si="2"/>
        <v>10199.362499999999</v>
      </c>
      <c r="H41" s="30"/>
    </row>
    <row r="42" spans="1:8" ht="15.75" customHeight="1" x14ac:dyDescent="0.25">
      <c r="A42" s="5">
        <v>38</v>
      </c>
      <c r="B42" s="5"/>
      <c r="C42" s="5">
        <f t="shared" si="3"/>
        <v>228</v>
      </c>
      <c r="D42" s="5">
        <f t="shared" si="0"/>
        <v>2.2800000000000002</v>
      </c>
      <c r="E42" s="28">
        <f>SUM(D42*E4)</f>
        <v>206707.08000000002</v>
      </c>
      <c r="F42" s="29">
        <f t="shared" si="1"/>
        <v>124024.24800000001</v>
      </c>
      <c r="G42" s="29">
        <f t="shared" si="2"/>
        <v>10335.354000000001</v>
      </c>
      <c r="H42" s="30"/>
    </row>
    <row r="43" spans="1:8" ht="15.75" customHeight="1" x14ac:dyDescent="0.25">
      <c r="A43" s="5">
        <v>39</v>
      </c>
      <c r="B43" s="5"/>
      <c r="C43" s="5">
        <f t="shared" si="3"/>
        <v>231</v>
      </c>
      <c r="D43" s="5">
        <f t="shared" si="0"/>
        <v>2.31</v>
      </c>
      <c r="E43" s="28">
        <f>SUM(D43*E4)</f>
        <v>209426.91</v>
      </c>
      <c r="F43" s="29">
        <f t="shared" si="1"/>
        <v>125656.14599999999</v>
      </c>
      <c r="G43" s="29">
        <f t="shared" si="2"/>
        <v>10471.345499999999</v>
      </c>
      <c r="H43" s="30"/>
    </row>
    <row r="44" spans="1:8" ht="15.75" customHeight="1" x14ac:dyDescent="0.25">
      <c r="A44" s="5">
        <v>40</v>
      </c>
      <c r="B44" s="5"/>
      <c r="C44" s="5">
        <f t="shared" si="3"/>
        <v>234</v>
      </c>
      <c r="D44" s="5">
        <f t="shared" si="0"/>
        <v>2.34</v>
      </c>
      <c r="E44" s="28">
        <f>SUM(D44*E4)</f>
        <v>212146.74</v>
      </c>
      <c r="F44" s="29">
        <f t="shared" si="1"/>
        <v>127288.04399999999</v>
      </c>
      <c r="G44" s="29">
        <f t="shared" si="2"/>
        <v>10607.337</v>
      </c>
      <c r="H44" s="30"/>
    </row>
    <row r="45" spans="1:8" ht="15.75" customHeight="1" x14ac:dyDescent="0.25">
      <c r="A45" s="5">
        <v>41</v>
      </c>
      <c r="B45" s="5"/>
      <c r="C45" s="5">
        <f t="shared" si="3"/>
        <v>237</v>
      </c>
      <c r="D45" s="5">
        <f t="shared" si="0"/>
        <v>2.37</v>
      </c>
      <c r="E45" s="28">
        <f>SUM(D45*E4)</f>
        <v>214866.57</v>
      </c>
      <c r="F45" s="29">
        <f t="shared" si="1"/>
        <v>128919.942</v>
      </c>
      <c r="G45" s="29">
        <f t="shared" si="2"/>
        <v>10743.3285</v>
      </c>
      <c r="H45" s="30"/>
    </row>
    <row r="46" spans="1:8" ht="15.75" customHeight="1" x14ac:dyDescent="0.25">
      <c r="A46" s="5">
        <v>42</v>
      </c>
      <c r="B46" s="5"/>
      <c r="C46" s="5">
        <f t="shared" si="3"/>
        <v>240</v>
      </c>
      <c r="D46" s="5">
        <f t="shared" si="0"/>
        <v>2.4</v>
      </c>
      <c r="E46" s="28">
        <f>SUM(D46*E4)</f>
        <v>217586.4</v>
      </c>
      <c r="F46" s="29">
        <f t="shared" si="1"/>
        <v>130551.84</v>
      </c>
      <c r="G46" s="29">
        <f t="shared" si="2"/>
        <v>10879.32</v>
      </c>
      <c r="H46" s="30"/>
    </row>
    <row r="47" spans="1:8" ht="15.75" customHeight="1" x14ac:dyDescent="0.25">
      <c r="A47" s="5">
        <v>43</v>
      </c>
      <c r="B47" s="5"/>
      <c r="C47" s="5">
        <f t="shared" si="3"/>
        <v>243</v>
      </c>
      <c r="D47" s="5">
        <f t="shared" si="0"/>
        <v>2.4300000000000002</v>
      </c>
      <c r="E47" s="28">
        <f>SUM(D47*E4)</f>
        <v>220306.23</v>
      </c>
      <c r="F47" s="29">
        <f t="shared" si="1"/>
        <v>132183.73800000001</v>
      </c>
      <c r="G47" s="29">
        <f t="shared" si="2"/>
        <v>11015.311500000002</v>
      </c>
      <c r="H47" s="30"/>
    </row>
    <row r="48" spans="1:8" ht="15.75" customHeight="1" x14ac:dyDescent="0.25">
      <c r="A48" s="5">
        <v>44</v>
      </c>
      <c r="B48" s="5"/>
      <c r="C48" s="5">
        <f t="shared" si="3"/>
        <v>246</v>
      </c>
      <c r="D48" s="5">
        <f t="shared" si="0"/>
        <v>2.46</v>
      </c>
      <c r="E48" s="28">
        <f>SUM(D48*E4)</f>
        <v>223026.06</v>
      </c>
      <c r="F48" s="29">
        <f t="shared" si="1"/>
        <v>133815.636</v>
      </c>
      <c r="G48" s="29">
        <f t="shared" si="2"/>
        <v>11151.303</v>
      </c>
      <c r="H48" s="30"/>
    </row>
    <row r="49" spans="1:6" ht="15.75" customHeight="1" x14ac:dyDescent="0.25">
      <c r="A49" s="5"/>
      <c r="B49" s="5"/>
      <c r="C49" s="5"/>
      <c r="D49" s="5"/>
      <c r="E49" s="5"/>
      <c r="F49" s="5"/>
    </row>
    <row r="50" spans="1:6" ht="15.75" customHeight="1" x14ac:dyDescent="0.25">
      <c r="A50" s="5"/>
      <c r="B50" s="5"/>
      <c r="C50" s="5"/>
      <c r="D50" s="5"/>
      <c r="E50" s="5"/>
      <c r="F50" s="5"/>
    </row>
    <row r="51" spans="1:6" ht="15.75" customHeight="1" x14ac:dyDescent="0.25">
      <c r="A51" s="5"/>
      <c r="B51" s="5"/>
      <c r="C51" s="5"/>
      <c r="D51" s="5"/>
      <c r="E51" s="5"/>
      <c r="F51" s="5"/>
    </row>
    <row r="52" spans="1:6" ht="15.75" customHeight="1" x14ac:dyDescent="0.25">
      <c r="A52" s="5"/>
      <c r="B52" s="5"/>
      <c r="C52" s="5"/>
      <c r="D52" s="5"/>
      <c r="E52" s="5"/>
      <c r="F52" s="5"/>
    </row>
    <row r="53" spans="1:6" ht="15.75" customHeight="1" x14ac:dyDescent="0.25">
      <c r="A53" s="5"/>
      <c r="B53" s="5"/>
      <c r="C53" s="5"/>
      <c r="D53" s="5"/>
      <c r="E53" s="5"/>
      <c r="F53" s="5"/>
    </row>
    <row r="54" spans="1:6" ht="15.75" customHeight="1" x14ac:dyDescent="0.25">
      <c r="A54" s="5"/>
      <c r="B54" s="5"/>
      <c r="C54" s="5"/>
      <c r="D54" s="5"/>
      <c r="E54" s="5"/>
      <c r="F54" s="5"/>
    </row>
    <row r="55" spans="1:6" ht="15.75" customHeight="1" x14ac:dyDescent="0.25">
      <c r="A55" s="5"/>
      <c r="B55" s="5"/>
      <c r="C55" s="5"/>
      <c r="D55" s="5"/>
      <c r="E55" s="5"/>
      <c r="F55" s="5"/>
    </row>
    <row r="56" spans="1:6" ht="15.75" customHeight="1" x14ac:dyDescent="0.25">
      <c r="A56" s="5"/>
      <c r="B56" s="5"/>
      <c r="C56" s="5"/>
      <c r="D56" s="5"/>
      <c r="E56" s="5"/>
      <c r="F56" s="5"/>
    </row>
    <row r="57" spans="1:6" ht="15.75" customHeight="1" x14ac:dyDescent="0.25">
      <c r="A57" s="5"/>
      <c r="B57" s="5"/>
      <c r="C57" s="5"/>
      <c r="D57" s="5"/>
      <c r="E57" s="5"/>
      <c r="F57" s="5"/>
    </row>
    <row r="58" spans="1:6" ht="15.75" customHeight="1" x14ac:dyDescent="0.25">
      <c r="A58" s="5"/>
      <c r="B58" s="5"/>
      <c r="C58" s="5"/>
      <c r="D58" s="5"/>
      <c r="E58" s="5"/>
      <c r="F58" s="5"/>
    </row>
    <row r="59" spans="1:6" ht="15.75" customHeight="1" x14ac:dyDescent="0.25">
      <c r="A59" s="5"/>
      <c r="B59" s="5"/>
      <c r="C59" s="5"/>
      <c r="D59" s="5"/>
      <c r="E59" s="5"/>
      <c r="F59" s="5"/>
    </row>
    <row r="60" spans="1:6" ht="15.75" customHeight="1" x14ac:dyDescent="0.25">
      <c r="A60" s="5"/>
      <c r="B60" s="5"/>
      <c r="C60" s="5"/>
      <c r="D60" s="5"/>
      <c r="E60" s="5"/>
      <c r="F60" s="5"/>
    </row>
    <row r="61" spans="1:6" ht="15.75" customHeight="1" x14ac:dyDescent="0.25">
      <c r="A61" s="5"/>
      <c r="B61" s="5"/>
      <c r="C61" s="5"/>
      <c r="D61" s="5"/>
      <c r="E61" s="5"/>
      <c r="F61" s="5"/>
    </row>
    <row r="62" spans="1:6" ht="15.75" customHeight="1" x14ac:dyDescent="0.25">
      <c r="A62" s="5"/>
      <c r="B62" s="5"/>
      <c r="C62" s="5"/>
      <c r="D62" s="5"/>
      <c r="E62" s="5"/>
      <c r="F62" s="5"/>
    </row>
    <row r="63" spans="1:6" ht="15.75" customHeight="1" x14ac:dyDescent="0.25">
      <c r="A63" s="5"/>
      <c r="B63" s="5"/>
      <c r="C63" s="5"/>
      <c r="D63" s="5"/>
      <c r="E63" s="5"/>
      <c r="F63" s="5"/>
    </row>
    <row r="64" spans="1:6" ht="15.75" customHeight="1" x14ac:dyDescent="0.25">
      <c r="A64" s="5"/>
      <c r="B64" s="5"/>
      <c r="C64" s="5"/>
      <c r="D64" s="5"/>
      <c r="E64" s="5"/>
      <c r="F64" s="5"/>
    </row>
    <row r="65" spans="1:6" ht="15.75" customHeight="1" x14ac:dyDescent="0.25">
      <c r="A65" s="5"/>
      <c r="B65" s="5"/>
      <c r="C65" s="5"/>
      <c r="D65" s="5"/>
      <c r="E65" s="5"/>
      <c r="F65" s="5"/>
    </row>
    <row r="66" spans="1:6" ht="15.75" customHeight="1" x14ac:dyDescent="0.25">
      <c r="A66" s="5"/>
      <c r="B66" s="5"/>
      <c r="C66" s="5"/>
      <c r="D66" s="5"/>
      <c r="E66" s="5"/>
      <c r="F66" s="5"/>
    </row>
    <row r="67" spans="1:6" ht="15.75" customHeight="1" x14ac:dyDescent="0.25">
      <c r="A67" s="5"/>
      <c r="B67" s="5"/>
      <c r="C67" s="5"/>
      <c r="D67" s="5"/>
      <c r="E67" s="5"/>
      <c r="F67" s="5"/>
    </row>
    <row r="68" spans="1:6" ht="15.75" customHeight="1" x14ac:dyDescent="0.25">
      <c r="A68" s="5"/>
      <c r="B68" s="5"/>
      <c r="C68" s="5"/>
      <c r="D68" s="5"/>
      <c r="E68" s="5"/>
      <c r="F68" s="5"/>
    </row>
    <row r="69" spans="1:6" ht="15.75" customHeight="1" x14ac:dyDescent="0.25">
      <c r="A69" s="5"/>
      <c r="B69" s="5"/>
      <c r="C69" s="5"/>
      <c r="D69" s="5"/>
      <c r="E69" s="5"/>
      <c r="F69" s="5"/>
    </row>
    <row r="70" spans="1:6" ht="15.75" customHeight="1" x14ac:dyDescent="0.25">
      <c r="A70" s="5"/>
      <c r="B70" s="5"/>
      <c r="C70" s="5"/>
      <c r="D70" s="5"/>
      <c r="E70" s="5"/>
      <c r="F70" s="5"/>
    </row>
    <row r="71" spans="1:6" ht="15.75" customHeight="1" x14ac:dyDescent="0.25">
      <c r="A71" s="5"/>
      <c r="B71" s="5"/>
      <c r="C71" s="5"/>
      <c r="D71" s="5"/>
      <c r="E71" s="5"/>
      <c r="F71" s="5"/>
    </row>
    <row r="72" spans="1:6" ht="15.75" customHeight="1" x14ac:dyDescent="0.25">
      <c r="A72" s="5"/>
      <c r="B72" s="5"/>
      <c r="C72" s="5"/>
      <c r="D72" s="5"/>
      <c r="E72" s="5"/>
      <c r="F72" s="5"/>
    </row>
    <row r="73" spans="1:6" ht="15.75" customHeight="1" x14ac:dyDescent="0.25">
      <c r="A73" s="5"/>
      <c r="B73" s="5"/>
      <c r="C73" s="5"/>
      <c r="D73" s="5"/>
      <c r="E73" s="5"/>
      <c r="F73" s="5"/>
    </row>
    <row r="74" spans="1:6" ht="15.75" customHeight="1" x14ac:dyDescent="0.25">
      <c r="A74" s="5"/>
      <c r="B74" s="5"/>
      <c r="C74" s="5"/>
      <c r="D74" s="5"/>
      <c r="E74" s="5"/>
      <c r="F74" s="5"/>
    </row>
    <row r="75" spans="1:6" ht="15.75" customHeight="1" x14ac:dyDescent="0.25">
      <c r="A75" s="5"/>
      <c r="B75" s="5"/>
      <c r="C75" s="5"/>
      <c r="D75" s="5"/>
      <c r="E75" s="5"/>
      <c r="F75" s="5"/>
    </row>
    <row r="76" spans="1:6" ht="15.75" customHeight="1" x14ac:dyDescent="0.25">
      <c r="A76" s="5"/>
      <c r="B76" s="5"/>
      <c r="C76" s="5"/>
      <c r="D76" s="5"/>
      <c r="E76" s="5"/>
      <c r="F76" s="5"/>
    </row>
    <row r="77" spans="1:6" ht="15.75" customHeight="1" x14ac:dyDescent="0.25">
      <c r="A77" s="5"/>
      <c r="B77" s="5"/>
      <c r="C77" s="5"/>
      <c r="D77" s="5"/>
      <c r="E77" s="5"/>
      <c r="F77" s="5"/>
    </row>
    <row r="78" spans="1:6" ht="15.75" customHeight="1" x14ac:dyDescent="0.25">
      <c r="A78" s="5"/>
      <c r="B78" s="5"/>
      <c r="C78" s="5"/>
      <c r="D78" s="5"/>
      <c r="E78" s="5"/>
      <c r="F78" s="5"/>
    </row>
    <row r="79" spans="1:6" ht="15.75" customHeight="1" x14ac:dyDescent="0.25">
      <c r="A79" s="5"/>
      <c r="B79" s="5"/>
      <c r="C79" s="5"/>
      <c r="D79" s="5"/>
      <c r="E79" s="5"/>
      <c r="F79" s="5"/>
    </row>
    <row r="80" spans="1:6" ht="15.75" customHeight="1" x14ac:dyDescent="0.25">
      <c r="A80" s="5"/>
      <c r="B80" s="5"/>
      <c r="C80" s="5"/>
      <c r="D80" s="5"/>
      <c r="E80" s="5"/>
      <c r="F80" s="5"/>
    </row>
    <row r="81" spans="1:6" ht="15.75" customHeight="1" x14ac:dyDescent="0.25">
      <c r="A81" s="5"/>
      <c r="B81" s="5"/>
      <c r="C81" s="5"/>
      <c r="D81" s="5"/>
      <c r="E81" s="5"/>
      <c r="F81" s="5"/>
    </row>
    <row r="82" spans="1:6" ht="15.75" customHeight="1" x14ac:dyDescent="0.25">
      <c r="A82" s="5"/>
      <c r="B82" s="5"/>
      <c r="C82" s="5"/>
      <c r="D82" s="5"/>
      <c r="E82" s="5"/>
      <c r="F82" s="5"/>
    </row>
    <row r="83" spans="1:6" ht="15.75" customHeight="1" x14ac:dyDescent="0.25">
      <c r="A83" s="5"/>
      <c r="B83" s="5"/>
      <c r="C83" s="5"/>
      <c r="D83" s="5"/>
      <c r="E83" s="5"/>
      <c r="F83" s="5"/>
    </row>
    <row r="84" spans="1:6" ht="15.75" customHeight="1" x14ac:dyDescent="0.25"/>
    <row r="85" spans="1:6" ht="15.75" customHeight="1" x14ac:dyDescent="0.25"/>
    <row r="86" spans="1:6" ht="15.75" customHeight="1" x14ac:dyDescent="0.25"/>
    <row r="87" spans="1:6" ht="15.75" customHeight="1" x14ac:dyDescent="0.25"/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1000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8.7109375" customWidth="1"/>
    <col min="3" max="3" width="18" customWidth="1"/>
    <col min="4" max="4" width="22.140625" customWidth="1"/>
    <col min="5" max="5" width="33.5703125" customWidth="1"/>
    <col min="6" max="6" width="22" customWidth="1"/>
    <col min="7" max="7" width="12" customWidth="1"/>
    <col min="8" max="26" width="8.7109375" customWidth="1"/>
  </cols>
  <sheetData>
    <row r="2" spans="1:7" ht="18" x14ac:dyDescent="0.25">
      <c r="A2" s="15"/>
      <c r="B2" s="16"/>
      <c r="C2" s="15" t="s">
        <v>18</v>
      </c>
      <c r="D2" s="15" t="s">
        <v>19</v>
      </c>
      <c r="E2" s="17"/>
      <c r="F2" s="18"/>
      <c r="G2" s="19"/>
    </row>
    <row r="3" spans="1:7" ht="18" x14ac:dyDescent="0.25">
      <c r="A3" s="20" t="s">
        <v>11</v>
      </c>
      <c r="B3" s="16"/>
      <c r="C3" s="20" t="s">
        <v>20</v>
      </c>
      <c r="D3" s="20" t="s">
        <v>21</v>
      </c>
      <c r="E3" s="21"/>
      <c r="F3" s="21"/>
      <c r="G3" s="22"/>
    </row>
    <row r="4" spans="1:7" ht="18" x14ac:dyDescent="0.25">
      <c r="A4" s="23" t="s">
        <v>15</v>
      </c>
      <c r="B4" s="16"/>
      <c r="C4" s="23" t="s">
        <v>22</v>
      </c>
      <c r="D4" s="23" t="s">
        <v>23</v>
      </c>
      <c r="E4" s="24" t="s">
        <v>24</v>
      </c>
      <c r="F4" s="25" t="s">
        <v>17</v>
      </c>
      <c r="G4" s="26"/>
    </row>
    <row r="5" spans="1:7" ht="18" x14ac:dyDescent="0.25">
      <c r="A5" s="5">
        <v>1</v>
      </c>
      <c r="B5" s="5"/>
      <c r="C5" s="5">
        <v>22590</v>
      </c>
      <c r="D5" s="31"/>
      <c r="E5" s="5">
        <v>1822.5</v>
      </c>
      <c r="F5" s="30">
        <v>1822.5</v>
      </c>
      <c r="G5" s="5"/>
    </row>
    <row r="6" spans="1:7" ht="18" x14ac:dyDescent="0.25">
      <c r="A6" s="5">
        <v>2</v>
      </c>
      <c r="B6" s="5"/>
      <c r="C6" s="28">
        <v>30660</v>
      </c>
      <c r="D6" s="31"/>
      <c r="E6" s="5">
        <f t="shared" ref="E6:E48" si="0">SUM(C6/12)</f>
        <v>2555</v>
      </c>
      <c r="F6" s="30">
        <v>2465</v>
      </c>
      <c r="G6" s="5"/>
    </row>
    <row r="7" spans="1:7" ht="18" x14ac:dyDescent="0.25">
      <c r="A7" s="5">
        <v>3</v>
      </c>
      <c r="B7" s="5"/>
      <c r="C7" s="5">
        <v>38730</v>
      </c>
      <c r="D7" s="31"/>
      <c r="E7" s="5">
        <f t="shared" si="0"/>
        <v>3227.5</v>
      </c>
      <c r="F7" s="30">
        <v>3107.5</v>
      </c>
      <c r="G7" s="5"/>
    </row>
    <row r="8" spans="1:7" ht="18" x14ac:dyDescent="0.25">
      <c r="A8" s="5">
        <v>4</v>
      </c>
      <c r="B8" s="5"/>
      <c r="C8" s="5">
        <v>46800</v>
      </c>
      <c r="D8" s="31"/>
      <c r="E8" s="5">
        <f t="shared" si="0"/>
        <v>3900</v>
      </c>
      <c r="F8" s="30">
        <v>3750</v>
      </c>
      <c r="G8" s="5"/>
    </row>
    <row r="9" spans="1:7" ht="18" x14ac:dyDescent="0.25">
      <c r="A9" s="5">
        <v>5</v>
      </c>
      <c r="B9" s="5"/>
      <c r="C9" s="5">
        <v>54870</v>
      </c>
      <c r="D9" s="31"/>
      <c r="E9" s="5">
        <f t="shared" si="0"/>
        <v>4572.5</v>
      </c>
      <c r="F9" s="30">
        <v>4392.5</v>
      </c>
      <c r="G9" s="5"/>
    </row>
    <row r="10" spans="1:7" ht="18" x14ac:dyDescent="0.25">
      <c r="A10" s="5">
        <v>6</v>
      </c>
      <c r="B10" s="5"/>
      <c r="C10" s="5">
        <v>62940</v>
      </c>
      <c r="D10" s="31"/>
      <c r="E10" s="5">
        <f t="shared" si="0"/>
        <v>5245</v>
      </c>
      <c r="F10" s="30">
        <v>5035</v>
      </c>
      <c r="G10" s="5"/>
    </row>
    <row r="11" spans="1:7" ht="18" x14ac:dyDescent="0.25">
      <c r="A11" s="5">
        <v>7</v>
      </c>
      <c r="B11" s="5"/>
      <c r="C11" s="32">
        <v>71010</v>
      </c>
      <c r="D11" s="33"/>
      <c r="E11" s="5">
        <f t="shared" si="0"/>
        <v>5917.5</v>
      </c>
      <c r="F11" s="30">
        <v>5677.5</v>
      </c>
      <c r="G11" s="5"/>
    </row>
    <row r="12" spans="1:7" ht="18" x14ac:dyDescent="0.25">
      <c r="A12" s="5">
        <v>8</v>
      </c>
      <c r="B12" s="5"/>
      <c r="C12" s="32">
        <v>79080</v>
      </c>
      <c r="D12" s="34"/>
      <c r="E12" s="5">
        <f t="shared" si="0"/>
        <v>6590</v>
      </c>
      <c r="F12" s="30">
        <v>6320</v>
      </c>
      <c r="G12" s="5"/>
    </row>
    <row r="13" spans="1:7" ht="18" x14ac:dyDescent="0.25">
      <c r="A13" s="5">
        <v>9</v>
      </c>
      <c r="B13" s="5"/>
      <c r="C13" s="32">
        <v>87150</v>
      </c>
      <c r="D13" s="35"/>
      <c r="E13" s="5">
        <f t="shared" si="0"/>
        <v>7262.5</v>
      </c>
      <c r="F13" s="30">
        <v>6962.5</v>
      </c>
      <c r="G13" s="5"/>
    </row>
    <row r="14" spans="1:7" ht="18" x14ac:dyDescent="0.25">
      <c r="A14" s="5">
        <v>10</v>
      </c>
      <c r="B14" s="5"/>
      <c r="C14" s="5">
        <v>95220</v>
      </c>
      <c r="D14" s="36"/>
      <c r="E14" s="5">
        <f t="shared" si="0"/>
        <v>7935</v>
      </c>
      <c r="F14" s="30">
        <v>7605</v>
      </c>
      <c r="G14" s="5"/>
    </row>
    <row r="15" spans="1:7" ht="18" x14ac:dyDescent="0.25">
      <c r="A15" s="5">
        <v>11</v>
      </c>
      <c r="B15" s="5"/>
      <c r="C15" s="5">
        <v>103290</v>
      </c>
      <c r="D15" s="5"/>
      <c r="E15" s="5">
        <f t="shared" si="0"/>
        <v>8607.5</v>
      </c>
      <c r="F15" s="30">
        <v>8247.5</v>
      </c>
      <c r="G15" s="5"/>
    </row>
    <row r="16" spans="1:7" ht="18" x14ac:dyDescent="0.25">
      <c r="A16" s="5">
        <v>12</v>
      </c>
      <c r="B16" s="5"/>
      <c r="C16" s="5">
        <v>111360</v>
      </c>
      <c r="D16" s="5"/>
      <c r="E16" s="5">
        <f t="shared" si="0"/>
        <v>9280</v>
      </c>
      <c r="F16" s="30">
        <v>8890</v>
      </c>
      <c r="G16" s="5"/>
    </row>
    <row r="17" spans="1:7" ht="18" x14ac:dyDescent="0.25">
      <c r="A17" s="5">
        <v>13</v>
      </c>
      <c r="B17" s="5"/>
      <c r="C17" s="5">
        <f t="shared" ref="C17:C27" si="1">SUM(C16+8070)</f>
        <v>119430</v>
      </c>
      <c r="D17" s="5"/>
      <c r="E17" s="5">
        <f t="shared" si="0"/>
        <v>9952.5</v>
      </c>
      <c r="F17" s="30">
        <v>9532.5</v>
      </c>
      <c r="G17" s="5"/>
    </row>
    <row r="18" spans="1:7" ht="18" x14ac:dyDescent="0.25">
      <c r="A18" s="5">
        <v>14</v>
      </c>
      <c r="B18" s="5"/>
      <c r="C18" s="5">
        <f t="shared" si="1"/>
        <v>127500</v>
      </c>
      <c r="D18" s="5"/>
      <c r="E18" s="5">
        <f t="shared" si="0"/>
        <v>10625</v>
      </c>
      <c r="F18" s="30">
        <v>10175</v>
      </c>
      <c r="G18" s="5"/>
    </row>
    <row r="19" spans="1:7" ht="18" x14ac:dyDescent="0.25">
      <c r="A19" s="5">
        <v>15</v>
      </c>
      <c r="B19" s="5"/>
      <c r="C19" s="5">
        <f t="shared" si="1"/>
        <v>135570</v>
      </c>
      <c r="D19" s="5"/>
      <c r="E19" s="5">
        <f t="shared" si="0"/>
        <v>11297.5</v>
      </c>
      <c r="F19" s="30">
        <v>10817.5</v>
      </c>
      <c r="G19" s="5"/>
    </row>
    <row r="20" spans="1:7" ht="18" x14ac:dyDescent="0.25">
      <c r="A20" s="5">
        <v>16</v>
      </c>
      <c r="B20" s="5"/>
      <c r="C20" s="5">
        <f t="shared" si="1"/>
        <v>143640</v>
      </c>
      <c r="D20" s="5"/>
      <c r="E20" s="5">
        <f t="shared" si="0"/>
        <v>11970</v>
      </c>
      <c r="F20" s="30">
        <v>11460</v>
      </c>
      <c r="G20" s="5"/>
    </row>
    <row r="21" spans="1:7" ht="15.75" customHeight="1" x14ac:dyDescent="0.25">
      <c r="A21" s="5">
        <v>17</v>
      </c>
      <c r="B21" s="5"/>
      <c r="C21" s="5">
        <f t="shared" si="1"/>
        <v>151710</v>
      </c>
      <c r="D21" s="5"/>
      <c r="E21" s="5">
        <f t="shared" si="0"/>
        <v>12642.5</v>
      </c>
      <c r="F21" s="30">
        <v>12102.5</v>
      </c>
      <c r="G21" s="5"/>
    </row>
    <row r="22" spans="1:7" ht="15.75" customHeight="1" x14ac:dyDescent="0.25">
      <c r="A22" s="5">
        <v>18</v>
      </c>
      <c r="B22" s="5"/>
      <c r="C22" s="5">
        <f t="shared" si="1"/>
        <v>159780</v>
      </c>
      <c r="D22" s="5"/>
      <c r="E22" s="5">
        <f t="shared" si="0"/>
        <v>13315</v>
      </c>
      <c r="F22" s="30">
        <v>12745</v>
      </c>
      <c r="G22" s="5"/>
    </row>
    <row r="23" spans="1:7" ht="15.75" customHeight="1" x14ac:dyDescent="0.25">
      <c r="A23" s="5">
        <v>19</v>
      </c>
      <c r="B23" s="5"/>
      <c r="C23" s="5">
        <f t="shared" si="1"/>
        <v>167850</v>
      </c>
      <c r="D23" s="5"/>
      <c r="E23" s="5">
        <f t="shared" si="0"/>
        <v>13987.5</v>
      </c>
      <c r="F23" s="30">
        <v>13387.5</v>
      </c>
      <c r="G23" s="5"/>
    </row>
    <row r="24" spans="1:7" ht="15.75" customHeight="1" x14ac:dyDescent="0.25">
      <c r="A24" s="5">
        <v>20</v>
      </c>
      <c r="B24" s="5"/>
      <c r="C24" s="5">
        <f t="shared" si="1"/>
        <v>175920</v>
      </c>
      <c r="D24" s="5"/>
      <c r="E24" s="5">
        <f t="shared" si="0"/>
        <v>14660</v>
      </c>
      <c r="F24" s="30">
        <v>14030</v>
      </c>
      <c r="G24" s="5"/>
    </row>
    <row r="25" spans="1:7" ht="15.75" customHeight="1" x14ac:dyDescent="0.25">
      <c r="A25" s="5">
        <v>21</v>
      </c>
      <c r="B25" s="5"/>
      <c r="C25" s="5">
        <f t="shared" si="1"/>
        <v>183990</v>
      </c>
      <c r="D25" s="5"/>
      <c r="E25" s="5">
        <f t="shared" si="0"/>
        <v>15332.5</v>
      </c>
      <c r="F25" s="30">
        <v>14672.5</v>
      </c>
      <c r="G25" s="5"/>
    </row>
    <row r="26" spans="1:7" ht="15.75" customHeight="1" x14ac:dyDescent="0.25">
      <c r="A26" s="5">
        <v>22</v>
      </c>
      <c r="B26" s="5"/>
      <c r="C26" s="5">
        <f t="shared" si="1"/>
        <v>192060</v>
      </c>
      <c r="D26" s="5"/>
      <c r="E26" s="5">
        <f t="shared" si="0"/>
        <v>16005</v>
      </c>
      <c r="F26" s="30">
        <v>15315</v>
      </c>
      <c r="G26" s="5"/>
    </row>
    <row r="27" spans="1:7" ht="15.75" customHeight="1" x14ac:dyDescent="0.25">
      <c r="A27" s="5">
        <v>23</v>
      </c>
      <c r="B27" s="5"/>
      <c r="C27" s="5">
        <f t="shared" si="1"/>
        <v>200130</v>
      </c>
      <c r="D27" s="5"/>
      <c r="E27" s="5">
        <f t="shared" si="0"/>
        <v>16677.5</v>
      </c>
      <c r="F27" s="30">
        <v>15957.5</v>
      </c>
      <c r="G27" s="5"/>
    </row>
    <row r="28" spans="1:7" ht="15.75" customHeight="1" x14ac:dyDescent="0.25">
      <c r="A28" s="5">
        <v>24</v>
      </c>
      <c r="B28" s="5"/>
      <c r="C28" s="5">
        <f>SUM(C27+7710)</f>
        <v>207840</v>
      </c>
      <c r="D28" s="5"/>
      <c r="E28" s="5">
        <f t="shared" si="0"/>
        <v>17320</v>
      </c>
      <c r="F28" s="30">
        <v>16600</v>
      </c>
      <c r="G28" s="5"/>
    </row>
    <row r="29" spans="1:7" ht="15.75" customHeight="1" x14ac:dyDescent="0.25">
      <c r="A29" s="5">
        <v>25</v>
      </c>
      <c r="B29" s="5"/>
      <c r="C29" s="5">
        <f t="shared" ref="C29:C48" si="2">SUM(C28+8070)</f>
        <v>215910</v>
      </c>
      <c r="D29" s="5"/>
      <c r="E29" s="5">
        <f t="shared" si="0"/>
        <v>17992.5</v>
      </c>
      <c r="F29" s="30">
        <v>17242.5</v>
      </c>
      <c r="G29" s="5"/>
    </row>
    <row r="30" spans="1:7" ht="15.75" customHeight="1" x14ac:dyDescent="0.25">
      <c r="A30" s="5">
        <v>26</v>
      </c>
      <c r="B30" s="5"/>
      <c r="C30" s="5">
        <f t="shared" si="2"/>
        <v>223980</v>
      </c>
      <c r="D30" s="5"/>
      <c r="E30" s="5">
        <f t="shared" si="0"/>
        <v>18665</v>
      </c>
      <c r="F30" s="30">
        <v>17885</v>
      </c>
      <c r="G30" s="5"/>
    </row>
    <row r="31" spans="1:7" ht="15.75" customHeight="1" x14ac:dyDescent="0.25">
      <c r="A31" s="5">
        <v>27</v>
      </c>
      <c r="B31" s="5"/>
      <c r="C31" s="5">
        <f t="shared" si="2"/>
        <v>232050</v>
      </c>
      <c r="D31" s="5"/>
      <c r="E31" s="5">
        <f t="shared" si="0"/>
        <v>19337.5</v>
      </c>
      <c r="F31" s="30">
        <v>18527.5</v>
      </c>
      <c r="G31" s="5"/>
    </row>
    <row r="32" spans="1:7" ht="15.75" customHeight="1" x14ac:dyDescent="0.25">
      <c r="A32" s="5">
        <v>28</v>
      </c>
      <c r="B32" s="5"/>
      <c r="C32" s="5">
        <f t="shared" si="2"/>
        <v>240120</v>
      </c>
      <c r="D32" s="5"/>
      <c r="E32" s="5">
        <f t="shared" si="0"/>
        <v>20010</v>
      </c>
      <c r="F32" s="30">
        <v>19170</v>
      </c>
      <c r="G32" s="5"/>
    </row>
    <row r="33" spans="1:7" ht="15.75" customHeight="1" x14ac:dyDescent="0.25">
      <c r="A33" s="5">
        <v>29</v>
      </c>
      <c r="B33" s="5"/>
      <c r="C33" s="5">
        <f t="shared" si="2"/>
        <v>248190</v>
      </c>
      <c r="D33" s="5"/>
      <c r="E33" s="5">
        <f t="shared" si="0"/>
        <v>20682.5</v>
      </c>
      <c r="F33" s="30">
        <v>19812.5</v>
      </c>
      <c r="G33" s="5"/>
    </row>
    <row r="34" spans="1:7" ht="15.75" customHeight="1" x14ac:dyDescent="0.25">
      <c r="A34" s="5">
        <v>30</v>
      </c>
      <c r="B34" s="5"/>
      <c r="C34" s="5">
        <f t="shared" si="2"/>
        <v>256260</v>
      </c>
      <c r="D34" s="5"/>
      <c r="E34" s="5">
        <f t="shared" si="0"/>
        <v>21355</v>
      </c>
      <c r="F34" s="30">
        <v>20455</v>
      </c>
      <c r="G34" s="5"/>
    </row>
    <row r="35" spans="1:7" ht="15.75" customHeight="1" x14ac:dyDescent="0.25">
      <c r="A35" s="5">
        <v>31</v>
      </c>
      <c r="B35" s="5"/>
      <c r="C35" s="5">
        <f t="shared" si="2"/>
        <v>264330</v>
      </c>
      <c r="D35" s="5"/>
      <c r="E35" s="5">
        <f t="shared" si="0"/>
        <v>22027.5</v>
      </c>
      <c r="F35" s="30">
        <v>21097.5</v>
      </c>
      <c r="G35" s="5"/>
    </row>
    <row r="36" spans="1:7" ht="15.75" customHeight="1" x14ac:dyDescent="0.25">
      <c r="A36" s="5">
        <v>32</v>
      </c>
      <c r="B36" s="5"/>
      <c r="C36" s="5">
        <f t="shared" si="2"/>
        <v>272400</v>
      </c>
      <c r="D36" s="5"/>
      <c r="E36" s="5">
        <f t="shared" si="0"/>
        <v>22700</v>
      </c>
      <c r="F36" s="30">
        <v>21740</v>
      </c>
      <c r="G36" s="5"/>
    </row>
    <row r="37" spans="1:7" ht="15.75" customHeight="1" x14ac:dyDescent="0.25">
      <c r="A37" s="5">
        <v>33</v>
      </c>
      <c r="B37" s="5"/>
      <c r="C37" s="5">
        <f t="shared" si="2"/>
        <v>280470</v>
      </c>
      <c r="D37" s="5"/>
      <c r="E37" s="5">
        <f t="shared" si="0"/>
        <v>23372.5</v>
      </c>
      <c r="F37" s="30">
        <v>22382.5</v>
      </c>
      <c r="G37" s="5"/>
    </row>
    <row r="38" spans="1:7" ht="15.75" customHeight="1" x14ac:dyDescent="0.25">
      <c r="A38" s="5">
        <v>34</v>
      </c>
      <c r="B38" s="5"/>
      <c r="C38" s="5">
        <f t="shared" si="2"/>
        <v>288540</v>
      </c>
      <c r="D38" s="5"/>
      <c r="E38" s="5">
        <f t="shared" si="0"/>
        <v>24045</v>
      </c>
      <c r="F38" s="30">
        <v>23025</v>
      </c>
      <c r="G38" s="5"/>
    </row>
    <row r="39" spans="1:7" ht="15.75" customHeight="1" x14ac:dyDescent="0.25">
      <c r="A39" s="5">
        <v>35</v>
      </c>
      <c r="B39" s="5"/>
      <c r="C39" s="5">
        <f t="shared" si="2"/>
        <v>296610</v>
      </c>
      <c r="D39" s="5"/>
      <c r="E39" s="5">
        <f t="shared" si="0"/>
        <v>24717.5</v>
      </c>
      <c r="F39" s="30">
        <v>23667.5</v>
      </c>
      <c r="G39" s="5"/>
    </row>
    <row r="40" spans="1:7" ht="15.75" customHeight="1" x14ac:dyDescent="0.25">
      <c r="A40" s="5">
        <v>36</v>
      </c>
      <c r="B40" s="5"/>
      <c r="C40" s="5">
        <f t="shared" si="2"/>
        <v>304680</v>
      </c>
      <c r="D40" s="5"/>
      <c r="E40" s="5">
        <f t="shared" si="0"/>
        <v>25390</v>
      </c>
      <c r="F40" s="30">
        <v>24310</v>
      </c>
      <c r="G40" s="5"/>
    </row>
    <row r="41" spans="1:7" ht="15.75" customHeight="1" x14ac:dyDescent="0.25">
      <c r="A41" s="5">
        <v>37</v>
      </c>
      <c r="B41" s="5"/>
      <c r="C41" s="5">
        <f t="shared" si="2"/>
        <v>312750</v>
      </c>
      <c r="D41" s="5"/>
      <c r="E41" s="5">
        <f t="shared" si="0"/>
        <v>26062.5</v>
      </c>
      <c r="F41" s="30">
        <v>24952.5</v>
      </c>
      <c r="G41" s="5"/>
    </row>
    <row r="42" spans="1:7" ht="15.75" customHeight="1" x14ac:dyDescent="0.25">
      <c r="A42" s="5">
        <v>38</v>
      </c>
      <c r="B42" s="5"/>
      <c r="C42" s="5">
        <f t="shared" si="2"/>
        <v>320820</v>
      </c>
      <c r="D42" s="5"/>
      <c r="E42" s="5">
        <f t="shared" si="0"/>
        <v>26735</v>
      </c>
      <c r="F42" s="30">
        <v>25595</v>
      </c>
      <c r="G42" s="5"/>
    </row>
    <row r="43" spans="1:7" ht="15.75" customHeight="1" x14ac:dyDescent="0.25">
      <c r="A43" s="5">
        <v>39</v>
      </c>
      <c r="B43" s="5"/>
      <c r="C43" s="5">
        <f t="shared" si="2"/>
        <v>328890</v>
      </c>
      <c r="D43" s="5"/>
      <c r="E43" s="5">
        <f t="shared" si="0"/>
        <v>27407.5</v>
      </c>
      <c r="F43" s="30">
        <v>26237.5</v>
      </c>
      <c r="G43" s="5"/>
    </row>
    <row r="44" spans="1:7" ht="15.75" customHeight="1" x14ac:dyDescent="0.25">
      <c r="A44" s="5">
        <v>40</v>
      </c>
      <c r="B44" s="5"/>
      <c r="C44" s="5">
        <f t="shared" si="2"/>
        <v>336960</v>
      </c>
      <c r="D44" s="5"/>
      <c r="E44" s="5">
        <f t="shared" si="0"/>
        <v>28080</v>
      </c>
      <c r="F44" s="30">
        <v>26880</v>
      </c>
      <c r="G44" s="5"/>
    </row>
    <row r="45" spans="1:7" ht="15.75" customHeight="1" x14ac:dyDescent="0.25">
      <c r="A45" s="5">
        <v>41</v>
      </c>
      <c r="B45" s="5"/>
      <c r="C45" s="5">
        <f t="shared" si="2"/>
        <v>345030</v>
      </c>
      <c r="D45" s="5"/>
      <c r="E45" s="5">
        <f t="shared" si="0"/>
        <v>28752.5</v>
      </c>
      <c r="F45" s="30">
        <v>27522.5</v>
      </c>
      <c r="G45" s="5"/>
    </row>
    <row r="46" spans="1:7" ht="15.75" customHeight="1" x14ac:dyDescent="0.25">
      <c r="A46" s="5">
        <v>42</v>
      </c>
      <c r="B46" s="5"/>
      <c r="C46" s="5">
        <f t="shared" si="2"/>
        <v>353100</v>
      </c>
      <c r="D46" s="5"/>
      <c r="E46" s="5">
        <f t="shared" si="0"/>
        <v>29425</v>
      </c>
      <c r="F46" s="30">
        <v>28165</v>
      </c>
      <c r="G46" s="5"/>
    </row>
    <row r="47" spans="1:7" ht="15.75" customHeight="1" x14ac:dyDescent="0.25">
      <c r="A47" s="5">
        <v>43</v>
      </c>
      <c r="B47" s="5"/>
      <c r="C47" s="5">
        <f t="shared" si="2"/>
        <v>361170</v>
      </c>
      <c r="D47" s="5"/>
      <c r="E47" s="5">
        <f t="shared" si="0"/>
        <v>30097.5</v>
      </c>
      <c r="F47" s="30">
        <v>28807.5</v>
      </c>
      <c r="G47" s="5"/>
    </row>
    <row r="48" spans="1:7" ht="15.75" customHeight="1" x14ac:dyDescent="0.25">
      <c r="A48" s="5">
        <v>44</v>
      </c>
      <c r="B48" s="5"/>
      <c r="C48" s="5">
        <f t="shared" si="2"/>
        <v>369240</v>
      </c>
      <c r="D48" s="5"/>
      <c r="E48" s="5">
        <f t="shared" si="0"/>
        <v>30770</v>
      </c>
      <c r="F48" s="30">
        <v>29450</v>
      </c>
      <c r="G48" s="5"/>
    </row>
    <row r="49" spans="1:7" ht="15.75" customHeight="1" x14ac:dyDescent="0.25">
      <c r="A49" s="5"/>
      <c r="B49" s="5"/>
      <c r="C49" s="5"/>
      <c r="D49" s="5"/>
      <c r="E49" s="5"/>
      <c r="F49" s="5"/>
      <c r="G49" s="5"/>
    </row>
    <row r="50" spans="1:7" ht="15.75" customHeight="1" x14ac:dyDescent="0.25">
      <c r="A50" s="5"/>
      <c r="B50" s="5"/>
      <c r="C50" s="5"/>
      <c r="D50" s="5"/>
      <c r="E50" s="5"/>
      <c r="F50" s="5"/>
      <c r="G50" s="5"/>
    </row>
    <row r="51" spans="1:7" ht="15.75" customHeight="1" x14ac:dyDescent="0.25">
      <c r="A51" s="5"/>
      <c r="B51" s="5"/>
      <c r="C51" s="5"/>
      <c r="D51" s="5"/>
      <c r="E51" s="5"/>
      <c r="F51" s="5"/>
      <c r="G51" s="5"/>
    </row>
    <row r="52" spans="1:7" ht="15.75" customHeight="1" x14ac:dyDescent="0.25">
      <c r="A52" s="5"/>
      <c r="B52" s="5"/>
      <c r="C52" s="5"/>
      <c r="D52" s="5"/>
      <c r="E52" s="5"/>
      <c r="F52" s="5"/>
      <c r="G52" s="5"/>
    </row>
    <row r="53" spans="1:7" ht="15.75" customHeight="1" x14ac:dyDescent="0.25"/>
    <row r="54" spans="1:7" ht="15.75" customHeight="1" x14ac:dyDescent="0.25"/>
    <row r="55" spans="1:7" ht="15.75" customHeight="1" x14ac:dyDescent="0.25"/>
    <row r="56" spans="1:7" ht="15.75" customHeight="1" x14ac:dyDescent="0.25"/>
    <row r="57" spans="1:7" ht="15.75" customHeight="1" x14ac:dyDescent="0.25"/>
    <row r="58" spans="1:7" ht="15.75" customHeight="1" x14ac:dyDescent="0.25"/>
    <row r="59" spans="1:7" ht="15.75" customHeight="1" x14ac:dyDescent="0.25"/>
    <row r="60" spans="1:7" ht="15.75" customHeight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00"/>
  <sheetViews>
    <sheetView topLeftCell="A13" workbookViewId="0"/>
  </sheetViews>
  <sheetFormatPr defaultColWidth="14.42578125" defaultRowHeight="15" customHeight="1" x14ac:dyDescent="0.25"/>
  <cols>
    <col min="1" max="2" width="8.7109375" customWidth="1"/>
    <col min="3" max="3" width="10.42578125" customWidth="1"/>
    <col min="4" max="26" width="8.7109375" customWidth="1"/>
  </cols>
  <sheetData>
    <row r="1" spans="1:14" ht="18" x14ac:dyDescent="0.25">
      <c r="A1" s="5" t="s">
        <v>25</v>
      </c>
      <c r="B1" s="5"/>
      <c r="C1" s="5">
        <v>99999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8" x14ac:dyDescent="0.25">
      <c r="A2" s="5" t="s">
        <v>26</v>
      </c>
      <c r="B2" s="5"/>
      <c r="C2" s="5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x14ac:dyDescent="0.25">
      <c r="B3" s="5"/>
      <c r="C3" s="5"/>
      <c r="D3" s="5" t="s">
        <v>6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" x14ac:dyDescent="0.25">
      <c r="A4" s="5" t="s">
        <v>27</v>
      </c>
      <c r="B4" s="5">
        <v>0</v>
      </c>
      <c r="C4" s="37">
        <v>2357</v>
      </c>
      <c r="D4" s="5"/>
      <c r="E4" s="5"/>
      <c r="F4" s="5"/>
      <c r="G4" s="5"/>
      <c r="H4" s="5"/>
      <c r="I4" s="5"/>
      <c r="J4" s="5"/>
      <c r="K4" s="5" t="s">
        <v>28</v>
      </c>
      <c r="L4" s="5"/>
      <c r="M4" s="5"/>
      <c r="N4" s="5"/>
    </row>
    <row r="5" spans="1:14" ht="18" x14ac:dyDescent="0.25">
      <c r="A5" s="5" t="s">
        <v>29</v>
      </c>
      <c r="B5" s="5">
        <v>2358</v>
      </c>
      <c r="C5" s="5">
        <v>2720.5</v>
      </c>
      <c r="D5" s="5">
        <v>362.5</v>
      </c>
      <c r="E5" s="5"/>
      <c r="F5" s="5"/>
      <c r="G5" s="5"/>
      <c r="H5" s="5"/>
      <c r="I5" s="5"/>
      <c r="J5" s="5"/>
      <c r="K5" s="5" t="s">
        <v>30</v>
      </c>
      <c r="L5" s="5"/>
      <c r="M5" s="5"/>
      <c r="N5" s="5"/>
    </row>
    <row r="6" spans="1:14" ht="18" x14ac:dyDescent="0.25">
      <c r="A6" s="5" t="s">
        <v>31</v>
      </c>
      <c r="B6" s="5">
        <v>2722</v>
      </c>
      <c r="C6" s="37">
        <v>3082</v>
      </c>
      <c r="D6" s="5"/>
      <c r="E6" s="5"/>
      <c r="F6" s="5"/>
      <c r="G6" s="5"/>
      <c r="H6" s="5"/>
      <c r="I6" s="5"/>
      <c r="J6" s="5"/>
      <c r="K6" s="5" t="s">
        <v>32</v>
      </c>
      <c r="L6" s="5"/>
      <c r="M6" s="5"/>
      <c r="N6" s="5"/>
    </row>
    <row r="7" spans="1:14" ht="18" x14ac:dyDescent="0.25">
      <c r="A7" s="5" t="s">
        <v>33</v>
      </c>
      <c r="B7" s="5">
        <v>3083</v>
      </c>
      <c r="C7" s="5">
        <v>3446</v>
      </c>
      <c r="D7" s="5">
        <v>363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8" x14ac:dyDescent="0.25">
      <c r="A8" s="5" t="s">
        <v>34</v>
      </c>
      <c r="B8" s="5">
        <v>3447</v>
      </c>
      <c r="C8" s="37">
        <v>3808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8" x14ac:dyDescent="0.25">
      <c r="A9" s="5" t="s">
        <v>35</v>
      </c>
      <c r="B9" s="5">
        <v>3809</v>
      </c>
      <c r="C9" s="5">
        <v>3451.5</v>
      </c>
      <c r="D9" s="5">
        <v>362.5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8" x14ac:dyDescent="0.25">
      <c r="A10" s="5" t="s">
        <v>36</v>
      </c>
      <c r="B10" s="5">
        <v>3553</v>
      </c>
      <c r="C10" s="37">
        <v>4533</v>
      </c>
      <c r="D10" s="5"/>
      <c r="E10" s="5"/>
      <c r="F10" s="5"/>
      <c r="G10" s="5"/>
      <c r="H10" s="5"/>
      <c r="I10" s="5"/>
      <c r="J10" s="5"/>
      <c r="K10" s="5" t="s">
        <v>37</v>
      </c>
      <c r="L10" s="5"/>
      <c r="M10" s="5"/>
      <c r="N10" s="5"/>
    </row>
    <row r="11" spans="1:14" ht="18" x14ac:dyDescent="0.25">
      <c r="A11" s="5" t="s">
        <v>38</v>
      </c>
      <c r="B11" s="5">
        <v>4534</v>
      </c>
      <c r="C11" s="5">
        <v>4896.5</v>
      </c>
      <c r="D11" s="5">
        <v>362.5</v>
      </c>
      <c r="E11" s="5"/>
      <c r="G11" s="5"/>
      <c r="H11" s="5"/>
      <c r="I11" s="5"/>
      <c r="J11" s="5"/>
      <c r="K11" s="5" t="s">
        <v>39</v>
      </c>
      <c r="L11" s="5"/>
      <c r="M11" s="5"/>
      <c r="N11" s="5"/>
    </row>
    <row r="12" spans="1:14" ht="18" x14ac:dyDescent="0.25">
      <c r="A12" s="5" t="s">
        <v>40</v>
      </c>
      <c r="B12" s="5">
        <v>4898</v>
      </c>
      <c r="C12" s="37">
        <v>5258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8" x14ac:dyDescent="0.25">
      <c r="A13" s="5" t="s">
        <v>41</v>
      </c>
      <c r="B13" s="5">
        <v>5259</v>
      </c>
      <c r="C13" s="5">
        <v>5622</v>
      </c>
      <c r="D13" s="5">
        <v>363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" x14ac:dyDescent="0.25">
      <c r="A14" s="5" t="s">
        <v>42</v>
      </c>
      <c r="B14" s="5">
        <v>5623</v>
      </c>
      <c r="C14" s="37">
        <v>5984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" x14ac:dyDescent="0.25">
      <c r="A15" s="5" t="s">
        <v>43</v>
      </c>
      <c r="B15" s="5">
        <v>5985</v>
      </c>
      <c r="C15" s="5">
        <v>6053</v>
      </c>
      <c r="D15" s="5">
        <v>68</v>
      </c>
      <c r="E15" s="5"/>
      <c r="G15" s="5"/>
      <c r="J15" s="5"/>
      <c r="K15" s="5"/>
      <c r="L15" s="5"/>
      <c r="M15" s="5"/>
      <c r="N15" s="5"/>
    </row>
    <row r="16" spans="1:14" ht="18" x14ac:dyDescent="0.25">
      <c r="A16" s="5" t="s">
        <v>44</v>
      </c>
      <c r="B16" s="5">
        <v>6054</v>
      </c>
      <c r="C16" s="37">
        <v>6120</v>
      </c>
      <c r="D16" s="5"/>
      <c r="E16" s="38" t="s">
        <v>45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ht="18" x14ac:dyDescent="0.25">
      <c r="A17" s="5" t="s">
        <v>46</v>
      </c>
      <c r="B17" s="5">
        <v>6121</v>
      </c>
      <c r="C17" s="5">
        <v>6221</v>
      </c>
      <c r="D17" s="5">
        <v>100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8" x14ac:dyDescent="0.25">
      <c r="A18" s="5" t="s">
        <v>47</v>
      </c>
      <c r="B18" s="5">
        <v>6222</v>
      </c>
      <c r="C18" s="37">
        <v>6320</v>
      </c>
      <c r="D18" s="38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8" x14ac:dyDescent="0.25">
      <c r="A19" s="5" t="s">
        <v>48</v>
      </c>
      <c r="B19" s="5">
        <v>6321</v>
      </c>
      <c r="C19" s="5">
        <v>6642.5</v>
      </c>
      <c r="D19" s="5">
        <v>321.5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x14ac:dyDescent="0.25">
      <c r="A20" s="5" t="s">
        <v>49</v>
      </c>
      <c r="B20" s="5">
        <v>6644</v>
      </c>
      <c r="C20" s="37">
        <v>6963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.75" customHeight="1" x14ac:dyDescent="0.25">
      <c r="A21" s="5" t="s">
        <v>50</v>
      </c>
      <c r="B21" s="5">
        <v>6964</v>
      </c>
      <c r="C21" s="5">
        <v>7285</v>
      </c>
      <c r="D21" s="5">
        <v>321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5.75" customHeight="1" x14ac:dyDescent="0.25">
      <c r="A22" s="5" t="s">
        <v>51</v>
      </c>
      <c r="B22" s="5">
        <v>7286</v>
      </c>
      <c r="C22" s="37">
        <v>7605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5.75" customHeight="1" x14ac:dyDescent="0.25">
      <c r="A23" s="5" t="s">
        <v>52</v>
      </c>
      <c r="B23" s="5">
        <v>7606</v>
      </c>
      <c r="C23" s="5">
        <v>7927.5</v>
      </c>
      <c r="D23" s="5">
        <v>321.5</v>
      </c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5.75" customHeight="1" x14ac:dyDescent="0.25">
      <c r="A24" s="5" t="s">
        <v>53</v>
      </c>
      <c r="B24" s="5">
        <v>7929</v>
      </c>
      <c r="C24" s="37">
        <v>8248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.75" customHeight="1" x14ac:dyDescent="0.25">
      <c r="A25" s="5" t="s">
        <v>54</v>
      </c>
      <c r="B25" s="5">
        <v>8249</v>
      </c>
      <c r="C25" s="5">
        <v>8570</v>
      </c>
      <c r="D25" s="5">
        <v>321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.75" customHeight="1" x14ac:dyDescent="0.25">
      <c r="A26" s="5" t="s">
        <v>55</v>
      </c>
      <c r="B26" s="5">
        <v>8571</v>
      </c>
      <c r="C26" s="37">
        <v>8890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5.75" customHeight="1" x14ac:dyDescent="0.25">
      <c r="A27" s="5" t="s">
        <v>56</v>
      </c>
      <c r="B27" s="5">
        <v>8891</v>
      </c>
      <c r="C27" s="5">
        <v>9212.5</v>
      </c>
      <c r="D27" s="5">
        <v>321.5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.75" customHeight="1" x14ac:dyDescent="0.25">
      <c r="A28" s="5" t="s">
        <v>57</v>
      </c>
      <c r="B28" s="5">
        <v>9214</v>
      </c>
      <c r="C28" s="37">
        <v>9533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.75" customHeight="1" x14ac:dyDescent="0.25">
      <c r="A29" s="5" t="s">
        <v>58</v>
      </c>
      <c r="B29" s="5">
        <v>9534</v>
      </c>
      <c r="C29" s="5">
        <v>9855</v>
      </c>
      <c r="D29" s="5">
        <v>321</v>
      </c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5.75" customHeight="1" x14ac:dyDescent="0.25">
      <c r="A30" s="5" t="s">
        <v>59</v>
      </c>
      <c r="B30" s="5">
        <v>9856</v>
      </c>
      <c r="C30" s="37">
        <v>10175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5.75" customHeight="1" x14ac:dyDescent="0.25">
      <c r="A31" s="5" t="s">
        <v>60</v>
      </c>
      <c r="B31" s="5">
        <v>10176</v>
      </c>
      <c r="C31" s="5">
        <v>10497.5</v>
      </c>
      <c r="D31" s="5">
        <v>321.5</v>
      </c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5.75" customHeight="1" x14ac:dyDescent="0.25">
      <c r="A32" s="5" t="s">
        <v>61</v>
      </c>
      <c r="B32" s="5">
        <v>10499</v>
      </c>
      <c r="C32" s="37">
        <v>10818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.75" customHeight="1" x14ac:dyDescent="0.25">
      <c r="A33" s="5" t="s">
        <v>62</v>
      </c>
      <c r="B33" s="5">
        <v>10819</v>
      </c>
      <c r="C33" s="5">
        <v>11140</v>
      </c>
      <c r="D33" s="5">
        <v>321</v>
      </c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5.75" customHeight="1" x14ac:dyDescent="0.25">
      <c r="A34" s="5" t="s">
        <v>63</v>
      </c>
      <c r="B34" s="5">
        <v>11141</v>
      </c>
      <c r="C34" s="37">
        <v>11460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.75" customHeight="1" x14ac:dyDescent="0.25">
      <c r="A35" s="5" t="s">
        <v>64</v>
      </c>
      <c r="B35" s="5">
        <v>11461</v>
      </c>
      <c r="C35" s="5">
        <v>11782.5</v>
      </c>
      <c r="D35" s="5">
        <v>321.5</v>
      </c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customHeight="1" x14ac:dyDescent="0.25">
      <c r="A36" s="5" t="s">
        <v>65</v>
      </c>
      <c r="B36" s="5">
        <v>11784</v>
      </c>
      <c r="C36" s="37">
        <v>12103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.75" customHeight="1" x14ac:dyDescent="0.25">
      <c r="A37" s="5" t="s">
        <v>66</v>
      </c>
      <c r="B37" s="5">
        <v>12104</v>
      </c>
      <c r="C37" s="5">
        <v>12425</v>
      </c>
      <c r="D37" s="5">
        <v>321</v>
      </c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5.75" customHeight="1" x14ac:dyDescent="0.25">
      <c r="A38" s="5" t="s">
        <v>67</v>
      </c>
      <c r="B38" s="5">
        <v>12426</v>
      </c>
      <c r="C38" s="37">
        <v>12745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.75" customHeight="1" x14ac:dyDescent="0.25">
      <c r="A39" s="5" t="s">
        <v>68</v>
      </c>
      <c r="B39" s="5">
        <v>12746</v>
      </c>
      <c r="C39" s="5">
        <v>13067.5</v>
      </c>
      <c r="D39" s="5">
        <v>321.5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5.75" customHeight="1" x14ac:dyDescent="0.25">
      <c r="A40" s="5" t="s">
        <v>69</v>
      </c>
      <c r="B40" s="5">
        <v>13069</v>
      </c>
      <c r="C40" s="37">
        <v>13388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.75" customHeight="1" x14ac:dyDescent="0.25">
      <c r="A41" s="5" t="s">
        <v>70</v>
      </c>
      <c r="B41" s="5">
        <v>13389</v>
      </c>
      <c r="C41" s="5">
        <v>13710</v>
      </c>
      <c r="D41" s="5">
        <v>321</v>
      </c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5.75" customHeight="1" x14ac:dyDescent="0.25">
      <c r="A42" s="5" t="s">
        <v>71</v>
      </c>
      <c r="B42" s="5">
        <v>13711</v>
      </c>
      <c r="C42" s="37">
        <v>14030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.75" customHeight="1" x14ac:dyDescent="0.25">
      <c r="A43" s="5" t="s">
        <v>72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5.75" customHeight="1" x14ac:dyDescent="0.25">
      <c r="A44" s="5" t="s">
        <v>73</v>
      </c>
      <c r="B44" s="5"/>
      <c r="C44" s="39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.75" customHeight="1" x14ac:dyDescent="0.25">
      <c r="A45" s="5" t="s">
        <v>74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5.75" customHeight="1" x14ac:dyDescent="0.25">
      <c r="A46" s="5" t="s">
        <v>75</v>
      </c>
      <c r="B46" s="5"/>
      <c r="C46" s="3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.75" customHeight="1" x14ac:dyDescent="0.25">
      <c r="A47" s="5" t="s">
        <v>76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5.75" customHeight="1" x14ac:dyDescent="0.25">
      <c r="A48" s="5" t="s">
        <v>77</v>
      </c>
      <c r="B48" s="5"/>
      <c r="C48" s="3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8:14" ht="15.75" customHeight="1" x14ac:dyDescent="0.25">
      <c r="H49" s="5"/>
      <c r="I49" s="5"/>
      <c r="J49" s="5"/>
      <c r="K49" s="5"/>
      <c r="L49" s="5"/>
      <c r="M49" s="5"/>
      <c r="N49" s="5"/>
    </row>
    <row r="50" spans="8:14" ht="15.75" customHeight="1" x14ac:dyDescent="0.25"/>
    <row r="51" spans="8:14" ht="15.75" customHeight="1" x14ac:dyDescent="0.25"/>
    <row r="52" spans="8:14" ht="15.75" customHeight="1" x14ac:dyDescent="0.25"/>
    <row r="53" spans="8:14" ht="15.75" customHeight="1" x14ac:dyDescent="0.25"/>
    <row r="54" spans="8:14" ht="15.75" customHeight="1" x14ac:dyDescent="0.25"/>
    <row r="55" spans="8:14" ht="15.75" customHeight="1" x14ac:dyDescent="0.25"/>
    <row r="56" spans="8:14" ht="15.75" customHeight="1" x14ac:dyDescent="0.25"/>
    <row r="57" spans="8:14" ht="15.75" customHeight="1" x14ac:dyDescent="0.25"/>
    <row r="58" spans="8:14" ht="15.75" customHeight="1" x14ac:dyDescent="0.25"/>
    <row r="59" spans="8:14" ht="15.75" customHeight="1" x14ac:dyDescent="0.25"/>
    <row r="60" spans="8:14" ht="15.75" customHeight="1" x14ac:dyDescent="0.25"/>
    <row r="61" spans="8:14" ht="15.75" customHeight="1" x14ac:dyDescent="0.25"/>
    <row r="62" spans="8:14" ht="15.75" customHeight="1" x14ac:dyDescent="0.25"/>
    <row r="63" spans="8:14" ht="15.75" customHeight="1" x14ac:dyDescent="0.25"/>
    <row r="64" spans="8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45"/>
  <sheetViews>
    <sheetView tabSelected="1" zoomScale="70" zoomScaleNormal="70" workbookViewId="0">
      <selection activeCell="A6" sqref="A6:C44"/>
    </sheetView>
  </sheetViews>
  <sheetFormatPr defaultColWidth="14.42578125" defaultRowHeight="15" customHeight="1" x14ac:dyDescent="0.25"/>
  <sheetData>
    <row r="1" spans="1:7" x14ac:dyDescent="0.25">
      <c r="A1" s="14"/>
      <c r="B1" s="14"/>
    </row>
    <row r="2" spans="1:7" x14ac:dyDescent="0.25">
      <c r="F2" s="38" t="s">
        <v>78</v>
      </c>
    </row>
    <row r="3" spans="1:7" x14ac:dyDescent="0.25">
      <c r="A3" s="5" t="s">
        <v>25</v>
      </c>
      <c r="B3" s="5"/>
      <c r="C3" s="5">
        <v>99999</v>
      </c>
    </row>
    <row r="4" spans="1:7" x14ac:dyDescent="0.25">
      <c r="A4" s="5" t="s">
        <v>26</v>
      </c>
      <c r="B4" s="5"/>
      <c r="C4" s="5">
        <v>0</v>
      </c>
    </row>
    <row r="5" spans="1:7" x14ac:dyDescent="0.25">
      <c r="A5" s="5"/>
      <c r="B5" s="5"/>
      <c r="C5" s="5"/>
      <c r="F5" s="5"/>
      <c r="G5" s="5">
        <v>0</v>
      </c>
    </row>
    <row r="6" spans="1:7" x14ac:dyDescent="0.25">
      <c r="A6" s="5" t="s">
        <v>27</v>
      </c>
      <c r="B6" s="5">
        <v>0</v>
      </c>
      <c r="C6" s="37">
        <v>2357</v>
      </c>
      <c r="E6" s="40" t="s">
        <v>27</v>
      </c>
      <c r="F6" s="41">
        <v>2357</v>
      </c>
      <c r="G6" s="5">
        <v>0</v>
      </c>
    </row>
    <row r="7" spans="1:7" x14ac:dyDescent="0.25">
      <c r="A7" s="5" t="s">
        <v>29</v>
      </c>
      <c r="B7" s="5">
        <v>2358</v>
      </c>
      <c r="C7" s="5">
        <v>2720.5</v>
      </c>
      <c r="F7" s="5">
        <v>2720.5</v>
      </c>
      <c r="G7" s="5">
        <v>2358</v>
      </c>
    </row>
    <row r="8" spans="1:7" ht="15" customHeight="1" x14ac:dyDescent="0.35">
      <c r="A8" s="42" t="s">
        <v>31</v>
      </c>
      <c r="B8" s="5">
        <v>2722</v>
      </c>
      <c r="C8" s="37">
        <v>3082</v>
      </c>
      <c r="E8" s="40" t="s">
        <v>29</v>
      </c>
      <c r="F8" s="41">
        <v>3082</v>
      </c>
      <c r="G8" s="5">
        <v>2722</v>
      </c>
    </row>
    <row r="9" spans="1:7" x14ac:dyDescent="0.25">
      <c r="A9" s="5" t="s">
        <v>33</v>
      </c>
      <c r="B9" s="5">
        <v>3083</v>
      </c>
      <c r="C9" s="5">
        <v>3446</v>
      </c>
      <c r="F9" s="5">
        <v>3446</v>
      </c>
      <c r="G9" s="5">
        <v>3083</v>
      </c>
    </row>
    <row r="10" spans="1:7" x14ac:dyDescent="0.25">
      <c r="A10" s="5" t="s">
        <v>34</v>
      </c>
      <c r="B10" s="5">
        <v>3447</v>
      </c>
      <c r="C10" s="37">
        <v>3808</v>
      </c>
      <c r="E10" s="40" t="s">
        <v>31</v>
      </c>
      <c r="F10" s="41">
        <v>3808</v>
      </c>
      <c r="G10" s="5">
        <v>3447</v>
      </c>
    </row>
    <row r="11" spans="1:7" x14ac:dyDescent="0.25">
      <c r="A11" s="5" t="s">
        <v>35</v>
      </c>
      <c r="B11" s="5">
        <v>3809</v>
      </c>
      <c r="C11" s="5">
        <v>3451.5</v>
      </c>
      <c r="F11" s="5">
        <v>3451.5</v>
      </c>
      <c r="G11" s="5">
        <v>3809</v>
      </c>
    </row>
    <row r="12" spans="1:7" x14ac:dyDescent="0.25">
      <c r="A12" s="5" t="s">
        <v>36</v>
      </c>
      <c r="B12" s="5">
        <v>3553</v>
      </c>
      <c r="C12" s="37">
        <v>4533</v>
      </c>
      <c r="E12" s="40" t="s">
        <v>33</v>
      </c>
      <c r="F12" s="41">
        <v>4533</v>
      </c>
      <c r="G12" s="5">
        <v>3553</v>
      </c>
    </row>
    <row r="13" spans="1:7" x14ac:dyDescent="0.25">
      <c r="A13" s="5" t="s">
        <v>38</v>
      </c>
      <c r="B13" s="5">
        <v>4534</v>
      </c>
      <c r="C13" s="5">
        <v>4896.5</v>
      </c>
      <c r="F13" s="5">
        <v>4896.5</v>
      </c>
      <c r="G13" s="5">
        <v>4534</v>
      </c>
    </row>
    <row r="14" spans="1:7" x14ac:dyDescent="0.25">
      <c r="A14" s="5" t="s">
        <v>40</v>
      </c>
      <c r="B14" s="5">
        <v>4898</v>
      </c>
      <c r="C14" s="37">
        <v>5258</v>
      </c>
      <c r="E14" s="40" t="s">
        <v>34</v>
      </c>
      <c r="F14" s="41">
        <v>5258</v>
      </c>
      <c r="G14" s="5">
        <v>4898</v>
      </c>
    </row>
    <row r="15" spans="1:7" x14ac:dyDescent="0.25">
      <c r="A15" s="5" t="s">
        <v>41</v>
      </c>
      <c r="B15" s="5">
        <v>5259</v>
      </c>
      <c r="C15" s="5">
        <v>5622</v>
      </c>
      <c r="F15" s="5">
        <v>5622</v>
      </c>
      <c r="G15" s="5">
        <v>5259</v>
      </c>
    </row>
    <row r="16" spans="1:7" x14ac:dyDescent="0.25">
      <c r="A16" s="5" t="s">
        <v>42</v>
      </c>
      <c r="B16" s="5">
        <v>5623</v>
      </c>
      <c r="C16" s="37">
        <v>5984</v>
      </c>
      <c r="E16" s="40" t="s">
        <v>35</v>
      </c>
      <c r="F16" s="41">
        <v>5984</v>
      </c>
      <c r="G16" s="5">
        <v>5623</v>
      </c>
    </row>
    <row r="17" spans="1:7" x14ac:dyDescent="0.25">
      <c r="A17" s="5" t="s">
        <v>43</v>
      </c>
      <c r="B17" s="5">
        <v>5985</v>
      </c>
      <c r="C17" s="5">
        <v>6053</v>
      </c>
      <c r="F17" s="5">
        <v>6053</v>
      </c>
      <c r="G17" s="5">
        <v>5985</v>
      </c>
    </row>
    <row r="18" spans="1:7" x14ac:dyDescent="0.25">
      <c r="A18" s="5" t="s">
        <v>44</v>
      </c>
      <c r="B18" s="5">
        <v>6054</v>
      </c>
      <c r="C18" s="37">
        <v>6120</v>
      </c>
      <c r="E18" s="40" t="s">
        <v>36</v>
      </c>
      <c r="F18" s="41">
        <v>6120</v>
      </c>
      <c r="G18" s="5">
        <v>6054</v>
      </c>
    </row>
    <row r="19" spans="1:7" x14ac:dyDescent="0.25">
      <c r="A19" s="5" t="s">
        <v>46</v>
      </c>
      <c r="B19" s="5">
        <v>6121</v>
      </c>
      <c r="C19" s="5">
        <v>6221</v>
      </c>
      <c r="F19" s="5">
        <v>6221</v>
      </c>
      <c r="G19" s="5">
        <v>6121</v>
      </c>
    </row>
    <row r="20" spans="1:7" x14ac:dyDescent="0.25">
      <c r="A20" s="5" t="s">
        <v>47</v>
      </c>
      <c r="B20" s="5">
        <v>6222</v>
      </c>
      <c r="C20" s="37">
        <v>6320</v>
      </c>
      <c r="E20" s="40" t="s">
        <v>38</v>
      </c>
      <c r="F20" s="41">
        <v>6320</v>
      </c>
      <c r="G20" s="5">
        <v>6222</v>
      </c>
    </row>
    <row r="21" spans="1:7" x14ac:dyDescent="0.25">
      <c r="A21" s="5" t="s">
        <v>48</v>
      </c>
      <c r="B21" s="5">
        <v>6321</v>
      </c>
      <c r="C21" s="5">
        <v>6642.5</v>
      </c>
      <c r="F21" s="5">
        <v>6642.5</v>
      </c>
      <c r="G21" s="5">
        <v>6321</v>
      </c>
    </row>
    <row r="22" spans="1:7" ht="18" x14ac:dyDescent="0.25">
      <c r="A22" s="5" t="s">
        <v>49</v>
      </c>
      <c r="B22" s="5">
        <v>6644</v>
      </c>
      <c r="C22" s="37">
        <v>6963</v>
      </c>
      <c r="E22" s="40" t="s">
        <v>40</v>
      </c>
      <c r="F22" s="41">
        <v>6963</v>
      </c>
      <c r="G22" s="5">
        <v>6644</v>
      </c>
    </row>
    <row r="23" spans="1:7" ht="18" x14ac:dyDescent="0.25">
      <c r="A23" s="5" t="s">
        <v>50</v>
      </c>
      <c r="B23" s="5">
        <v>6964</v>
      </c>
      <c r="C23" s="5">
        <v>7285</v>
      </c>
      <c r="F23" s="5">
        <v>7285</v>
      </c>
      <c r="G23" s="5">
        <v>6964</v>
      </c>
    </row>
    <row r="24" spans="1:7" ht="18" x14ac:dyDescent="0.25">
      <c r="A24" s="5" t="s">
        <v>51</v>
      </c>
      <c r="B24" s="5">
        <v>7286</v>
      </c>
      <c r="C24" s="37">
        <v>7605</v>
      </c>
      <c r="E24" s="40" t="s">
        <v>41</v>
      </c>
      <c r="F24" s="41">
        <v>7605</v>
      </c>
      <c r="G24" s="5">
        <v>7286</v>
      </c>
    </row>
    <row r="25" spans="1:7" ht="18" x14ac:dyDescent="0.25">
      <c r="A25" s="5" t="s">
        <v>52</v>
      </c>
      <c r="B25" s="5">
        <v>7606</v>
      </c>
      <c r="C25" s="5">
        <v>7927.5</v>
      </c>
      <c r="F25" s="5">
        <v>7927.5</v>
      </c>
      <c r="G25" s="5">
        <v>7606</v>
      </c>
    </row>
    <row r="26" spans="1:7" ht="18" x14ac:dyDescent="0.25">
      <c r="A26" s="5" t="s">
        <v>53</v>
      </c>
      <c r="B26" s="5">
        <v>7929</v>
      </c>
      <c r="C26" s="37">
        <v>8248</v>
      </c>
      <c r="E26" s="40" t="s">
        <v>42</v>
      </c>
      <c r="F26" s="41">
        <v>8248</v>
      </c>
      <c r="G26" s="5">
        <v>7929</v>
      </c>
    </row>
    <row r="27" spans="1:7" ht="18" x14ac:dyDescent="0.25">
      <c r="A27" s="5" t="s">
        <v>54</v>
      </c>
      <c r="B27" s="5">
        <v>8249</v>
      </c>
      <c r="C27" s="5">
        <v>8570</v>
      </c>
      <c r="F27" s="5">
        <v>8570</v>
      </c>
      <c r="G27" s="5">
        <v>8249</v>
      </c>
    </row>
    <row r="28" spans="1:7" ht="18" x14ac:dyDescent="0.25">
      <c r="A28" s="5" t="s">
        <v>55</v>
      </c>
      <c r="B28" s="5">
        <v>8571</v>
      </c>
      <c r="C28" s="37">
        <v>8890</v>
      </c>
      <c r="E28" s="40" t="s">
        <v>43</v>
      </c>
      <c r="F28" s="41">
        <v>8890</v>
      </c>
      <c r="G28" s="5">
        <v>8571</v>
      </c>
    </row>
    <row r="29" spans="1:7" ht="18" x14ac:dyDescent="0.25">
      <c r="A29" s="5" t="s">
        <v>56</v>
      </c>
      <c r="B29" s="5">
        <v>8891</v>
      </c>
      <c r="C29" s="5">
        <v>9212.5</v>
      </c>
      <c r="F29" s="5">
        <v>9212.5</v>
      </c>
      <c r="G29" s="5">
        <v>8891</v>
      </c>
    </row>
    <row r="30" spans="1:7" ht="18" x14ac:dyDescent="0.25">
      <c r="A30" s="5" t="s">
        <v>57</v>
      </c>
      <c r="B30" s="5">
        <v>9214</v>
      </c>
      <c r="C30" s="37">
        <v>9533</v>
      </c>
      <c r="E30" s="40" t="s">
        <v>44</v>
      </c>
      <c r="F30" s="41">
        <v>9533</v>
      </c>
      <c r="G30" s="5">
        <v>9214</v>
      </c>
    </row>
    <row r="31" spans="1:7" ht="18" x14ac:dyDescent="0.25">
      <c r="A31" s="5" t="s">
        <v>58</v>
      </c>
      <c r="B31" s="5">
        <v>9534</v>
      </c>
      <c r="C31" s="5">
        <v>9855</v>
      </c>
      <c r="F31" s="5">
        <v>9855</v>
      </c>
      <c r="G31" s="5">
        <v>9534</v>
      </c>
    </row>
    <row r="32" spans="1:7" ht="18" x14ac:dyDescent="0.25">
      <c r="A32" s="5" t="s">
        <v>59</v>
      </c>
      <c r="B32" s="5">
        <v>9856</v>
      </c>
      <c r="C32" s="37">
        <v>10175</v>
      </c>
      <c r="E32" s="40" t="s">
        <v>46</v>
      </c>
      <c r="F32" s="41">
        <v>10175</v>
      </c>
      <c r="G32" s="5">
        <v>9856</v>
      </c>
    </row>
    <row r="33" spans="1:7" ht="18" x14ac:dyDescent="0.25">
      <c r="A33" s="5" t="s">
        <v>60</v>
      </c>
      <c r="B33" s="5">
        <v>10176</v>
      </c>
      <c r="C33" s="5">
        <v>10497.5</v>
      </c>
      <c r="F33" s="5">
        <v>10497.5</v>
      </c>
      <c r="G33" s="5">
        <v>10176</v>
      </c>
    </row>
    <row r="34" spans="1:7" ht="18" x14ac:dyDescent="0.25">
      <c r="A34" s="5" t="s">
        <v>61</v>
      </c>
      <c r="B34" s="5">
        <v>10499</v>
      </c>
      <c r="C34" s="37">
        <v>10818</v>
      </c>
      <c r="E34" s="40" t="s">
        <v>47</v>
      </c>
      <c r="F34" s="41">
        <v>10818</v>
      </c>
      <c r="G34" s="5">
        <v>10499</v>
      </c>
    </row>
    <row r="35" spans="1:7" ht="18" x14ac:dyDescent="0.25">
      <c r="A35" s="5" t="s">
        <v>62</v>
      </c>
      <c r="B35" s="5">
        <v>10819</v>
      </c>
      <c r="C35" s="5">
        <v>11140</v>
      </c>
      <c r="F35" s="5">
        <v>11140</v>
      </c>
      <c r="G35" s="5">
        <v>10819</v>
      </c>
    </row>
    <row r="36" spans="1:7" ht="18" x14ac:dyDescent="0.25">
      <c r="A36" s="5" t="s">
        <v>63</v>
      </c>
      <c r="B36" s="5">
        <v>11141</v>
      </c>
      <c r="C36" s="37">
        <v>11460</v>
      </c>
      <c r="E36" s="40" t="s">
        <v>48</v>
      </c>
      <c r="F36" s="41">
        <v>11460</v>
      </c>
      <c r="G36" s="5">
        <v>11141</v>
      </c>
    </row>
    <row r="37" spans="1:7" ht="18" x14ac:dyDescent="0.25">
      <c r="A37" s="5" t="s">
        <v>64</v>
      </c>
      <c r="B37" s="5">
        <v>11461</v>
      </c>
      <c r="C37" s="5">
        <v>11782.5</v>
      </c>
      <c r="F37" s="5">
        <v>11782.5</v>
      </c>
      <c r="G37" s="5">
        <v>11461</v>
      </c>
    </row>
    <row r="38" spans="1:7" ht="18" x14ac:dyDescent="0.25">
      <c r="A38" s="5" t="s">
        <v>65</v>
      </c>
      <c r="B38" s="5">
        <v>11784</v>
      </c>
      <c r="C38" s="37">
        <v>12103</v>
      </c>
      <c r="E38" s="40" t="s">
        <v>49</v>
      </c>
      <c r="F38" s="41">
        <v>12103</v>
      </c>
      <c r="G38" s="5">
        <v>11784</v>
      </c>
    </row>
    <row r="39" spans="1:7" ht="18" x14ac:dyDescent="0.25">
      <c r="A39" s="5" t="s">
        <v>66</v>
      </c>
      <c r="B39" s="5">
        <v>12104</v>
      </c>
      <c r="C39" s="5">
        <v>12425</v>
      </c>
      <c r="F39" s="5">
        <v>12425</v>
      </c>
      <c r="G39" s="5">
        <v>12104</v>
      </c>
    </row>
    <row r="40" spans="1:7" ht="18" x14ac:dyDescent="0.25">
      <c r="A40" s="5" t="s">
        <v>67</v>
      </c>
      <c r="B40" s="5">
        <v>12426</v>
      </c>
      <c r="C40" s="37">
        <v>12745</v>
      </c>
      <c r="E40" s="40" t="s">
        <v>50</v>
      </c>
      <c r="F40" s="41">
        <v>12745</v>
      </c>
      <c r="G40" s="5">
        <v>12426</v>
      </c>
    </row>
    <row r="41" spans="1:7" ht="18" x14ac:dyDescent="0.25">
      <c r="A41" s="5" t="s">
        <v>68</v>
      </c>
      <c r="B41" s="5">
        <v>12746</v>
      </c>
      <c r="C41" s="5">
        <v>13067.5</v>
      </c>
      <c r="F41" s="5">
        <v>13067.5</v>
      </c>
      <c r="G41" s="5">
        <v>12746</v>
      </c>
    </row>
    <row r="42" spans="1:7" ht="18" x14ac:dyDescent="0.25">
      <c r="A42" s="5" t="s">
        <v>69</v>
      </c>
      <c r="B42" s="5">
        <v>13069</v>
      </c>
      <c r="C42" s="37">
        <v>13388</v>
      </c>
      <c r="E42" s="40" t="s">
        <v>51</v>
      </c>
      <c r="F42" s="41">
        <v>13388</v>
      </c>
      <c r="G42" s="5">
        <v>13069</v>
      </c>
    </row>
    <row r="43" spans="1:7" ht="18" x14ac:dyDescent="0.25">
      <c r="A43" s="5" t="s">
        <v>70</v>
      </c>
      <c r="B43" s="5">
        <v>13389</v>
      </c>
      <c r="C43" s="5">
        <v>13710</v>
      </c>
      <c r="F43" s="5">
        <v>13710</v>
      </c>
      <c r="G43" s="5">
        <v>13389</v>
      </c>
    </row>
    <row r="44" spans="1:7" ht="18" x14ac:dyDescent="0.25">
      <c r="A44" s="5" t="s">
        <v>71</v>
      </c>
      <c r="B44" s="5">
        <v>13711</v>
      </c>
      <c r="C44" s="37">
        <v>14030</v>
      </c>
      <c r="E44" s="40" t="s">
        <v>52</v>
      </c>
      <c r="F44" s="41">
        <v>14030</v>
      </c>
      <c r="G44" s="5">
        <v>13711</v>
      </c>
    </row>
    <row r="45" spans="1:7" ht="18" x14ac:dyDescent="0.25">
      <c r="A45" s="5" t="s">
        <v>72</v>
      </c>
    </row>
  </sheetData>
  <pageMargins left="0.7" right="0.7" top="0.75" bottom="0.75" header="0" footer="0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Comparison 150% FPL to 60% SMI</vt:lpstr>
      <vt:lpstr>60% SMI WV</vt:lpstr>
      <vt:lpstr>150% FPL</vt:lpstr>
      <vt:lpstr>Benefit Chart</vt:lpstr>
      <vt:lpstr> Optium 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Belmont, Tammy S</dc:creator>
  <cp:lastModifiedBy>Sandy, Tammy L</cp:lastModifiedBy>
  <dcterms:created xsi:type="dcterms:W3CDTF">2023-10-31T14:34:13Z</dcterms:created>
  <dcterms:modified xsi:type="dcterms:W3CDTF">2024-08-22T21:01:22Z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0x0101007BA7BB1D7E285D4CBE4C8CFD0E86EDE0</vt:lpwstr>
  </property>
</Properties>
</file>