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nual Plans\Tribe Annual Plans and Contracts\2020\Attachments\Benefit Matrices\"/>
    </mc:Choice>
  </mc:AlternateContent>
  <bookViews>
    <workbookView xWindow="0" yWindow="0" windowWidth="21600" windowHeight="9735"/>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 i="1" l="1"/>
  <c r="F23" i="1"/>
  <c r="C23" i="1" s="1"/>
  <c r="F22" i="1"/>
  <c r="C22" i="1" s="1"/>
  <c r="F20" i="1"/>
  <c r="C20" i="1" s="1"/>
  <c r="F19" i="1"/>
  <c r="C19" i="1" s="1"/>
  <c r="F18" i="1"/>
  <c r="C18" i="1" s="1"/>
  <c r="B23" i="1" l="1"/>
  <c r="B22" i="1"/>
  <c r="B21" i="1"/>
  <c r="B20" i="1"/>
  <c r="B19" i="1"/>
  <c r="B18" i="1"/>
</calcChain>
</file>

<file path=xl/sharedStrings.xml><?xml version="1.0" encoding="utf-8"?>
<sst xmlns="http://schemas.openxmlformats.org/spreadsheetml/2006/main" count="29" uniqueCount="25">
  <si>
    <t>3 MONTHS</t>
  </si>
  <si>
    <t>3 MONTH</t>
  </si>
  <si>
    <t>INCOME LEVEL</t>
  </si>
  <si>
    <t>$0 up to $5365.00</t>
  </si>
  <si>
    <t>$5365.00-INELIGIBLE</t>
  </si>
  <si>
    <t>In accordance with 45 CFR 96.85, each State's estimated median income for a four-person family is multiplied                                                                                                                                                            by the following percentages to adjust for family size for LIHEAP: 52 percent for one person,  68 percent for two                                                                                             persons, 84 percent for three persons, 100 percent for four persons, 116 percent for five persons, and 132 percent                                                                                           for six persons. For each additional family member above six persons, add 3 percentage points to the percentage                                                                                                                       for a six-person family (132 percent), and multiply the new percentage by the State's estimated median income                                                                                                                          for a four-person family.</t>
  </si>
  <si>
    <t>SIZE OF FAMILY UNIT</t>
  </si>
  <si>
    <t>ASSISTANCE PAYMENT MATRIX</t>
  </si>
  <si>
    <t>&amp; ELECTRICITY</t>
  </si>
  <si>
    <t>NATURAL GAS</t>
  </si>
  <si>
    <t>WOOD, COAL</t>
  </si>
  <si>
    <t xml:space="preserve">PROPANE </t>
  </si>
  <si>
    <t>Federal Register on line via GPO Access (wais.access.gpo.gov).</t>
  </si>
  <si>
    <t>ENERGY</t>
  </si>
  <si>
    <t>SOURCE</t>
  </si>
  <si>
    <t>HOUSEHOULD SIZE/BENEFIT LEVEL</t>
  </si>
  <si>
    <t>1--3</t>
  </si>
  <si>
    <t>4 &amp; ABOVE</t>
  </si>
  <si>
    <t>FORT SILL APACHE TRIBE OF OKLAHOMA</t>
  </si>
  <si>
    <t>60% Median Income</t>
  </si>
  <si>
    <t xml:space="preserve">Yearly figures were calculated from 60% of the State Median Income (SML).  Information taken from the                                                      </t>
  </si>
  <si>
    <t>LOW INCOME HOME ENERGY ASSISTANCE PROGRAM FY-2019</t>
  </si>
  <si>
    <t>Note: FFY 2020 covers the period of October 1, 2019, through September 30, 2020.</t>
  </si>
  <si>
    <t>Note--The estimated U.S. median income for 4-person families is $86,363 for the period of October 1, 2019 through September 30, 2020</t>
  </si>
  <si>
    <r>
      <t xml:space="preserve">Estimated State median income for a four-person family is $40,090 </t>
    </r>
    <r>
      <rPr>
        <sz val="8"/>
        <rFont val="Arial"/>
        <family val="2"/>
      </rPr>
      <t xml:space="preserve">(Transmittal No. LIHEAP-IM-2019-02 State Median Income Estimates for Optional Use in FFY 2019 and Mandatory Use in FFY 2020.    Published: August 7,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</si>
</sst>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0"/>
  </numFmts>
  <fonts count="9" x14ac:knownFonts="1">
    <font>
      <sz val="10"/>
      <name val="Arial"/>
    </font>
    <font>
      <sz val="10"/>
      <name val="Arial"/>
    </font>
    <font>
      <sz val="8"/>
      <name val="Arial"/>
    </font>
    <font>
      <b/>
      <sz val="12"/>
      <name val="Arial"/>
      <family val="2"/>
    </font>
    <font>
      <sz val="12"/>
      <name val="Arial"/>
    </font>
    <font>
      <b/>
      <sz val="12"/>
      <name val="Arial"/>
    </font>
    <font>
      <sz val="10"/>
      <name val="Arial"/>
      <family val="2"/>
    </font>
    <font>
      <sz val="8"/>
      <name val="Arial"/>
      <family val="2"/>
    </font>
    <font>
      <sz val="8"/>
      <color rgb="FF19150F"/>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0" xfId="0" applyFont="1"/>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4" fillId="0" borderId="2" xfId="0" applyFont="1" applyBorder="1"/>
    <xf numFmtId="0" fontId="1" fillId="0" borderId="0" xfId="0" applyFont="1"/>
    <xf numFmtId="0" fontId="1" fillId="0" borderId="0" xfId="0" applyFont="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165" fontId="3" fillId="0" borderId="1" xfId="0" applyNumberFormat="1" applyFont="1" applyBorder="1" applyAlignment="1">
      <alignment horizontal="center"/>
    </xf>
    <xf numFmtId="0" fontId="4" fillId="0" borderId="0" xfId="0" applyFont="1" applyBorder="1"/>
    <xf numFmtId="0" fontId="3" fillId="0" borderId="3" xfId="0" applyFont="1" applyBorder="1"/>
    <xf numFmtId="0" fontId="3" fillId="0" borderId="1" xfId="0" applyFont="1" applyBorder="1"/>
    <xf numFmtId="0" fontId="3" fillId="0" borderId="0" xfId="0" applyFont="1"/>
    <xf numFmtId="0" fontId="4" fillId="0" borderId="4" xfId="0" applyFont="1" applyBorder="1" applyAlignment="1">
      <alignment horizontal="center"/>
    </xf>
    <xf numFmtId="164" fontId="4" fillId="0" borderId="4" xfId="0" applyNumberFormat="1" applyFont="1" applyBorder="1" applyAlignment="1">
      <alignment horizontal="center"/>
    </xf>
    <xf numFmtId="0" fontId="4" fillId="0" borderId="5" xfId="0" applyFont="1" applyBorder="1" applyAlignment="1">
      <alignment horizontal="center"/>
    </xf>
    <xf numFmtId="164" fontId="4" fillId="0" borderId="5" xfId="0" applyNumberFormat="1" applyFont="1" applyBorder="1" applyAlignment="1">
      <alignment horizontal="center"/>
    </xf>
    <xf numFmtId="0" fontId="4" fillId="0" borderId="6" xfId="0" applyFont="1" applyBorder="1" applyAlignment="1">
      <alignment horizontal="center"/>
    </xf>
    <xf numFmtId="164" fontId="4" fillId="0" borderId="6" xfId="0" applyNumberFormat="1" applyFont="1" applyBorder="1" applyAlignment="1">
      <alignment horizontal="center"/>
    </xf>
    <xf numFmtId="0" fontId="4" fillId="0" borderId="7" xfId="0" applyFont="1" applyBorder="1" applyAlignment="1">
      <alignment horizontal="center"/>
    </xf>
    <xf numFmtId="164" fontId="4" fillId="0" borderId="7" xfId="0" applyNumberFormat="1" applyFont="1" applyBorder="1" applyAlignment="1">
      <alignment horizontal="center"/>
    </xf>
    <xf numFmtId="0" fontId="5" fillId="0" borderId="10" xfId="0" applyFont="1" applyBorder="1" applyAlignment="1">
      <alignment horizontal="center"/>
    </xf>
    <xf numFmtId="9" fontId="5" fillId="0" borderId="10" xfId="0" applyNumberFormat="1" applyFont="1" applyBorder="1" applyAlignment="1">
      <alignment horizontal="center"/>
    </xf>
    <xf numFmtId="164" fontId="0" fillId="0" borderId="0" xfId="0" applyNumberFormat="1"/>
    <xf numFmtId="0" fontId="8" fillId="0" borderId="0" xfId="0" applyFont="1"/>
    <xf numFmtId="0" fontId="0" fillId="0" borderId="0" xfId="0" applyAlignment="1">
      <alignment horizontal="left"/>
    </xf>
    <xf numFmtId="0" fontId="1" fillId="0" borderId="0" xfId="0" applyFont="1" applyAlignment="1">
      <alignment horizontal="left"/>
    </xf>
    <xf numFmtId="0" fontId="1" fillId="0" borderId="0" xfId="0" applyFont="1" applyAlignment="1">
      <alignment wrapText="1"/>
    </xf>
    <xf numFmtId="0" fontId="1" fillId="0" borderId="0" xfId="0" applyFont="1" applyAlignment="1"/>
    <xf numFmtId="0" fontId="3" fillId="0" borderId="3"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6" fillId="0" borderId="0" xfId="0" applyFont="1" applyAlignment="1">
      <alignment vertical="top" wrapText="1"/>
    </xf>
    <xf numFmtId="0" fontId="0" fillId="0" borderId="0" xfId="0"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election activeCell="A25" sqref="A25:D25"/>
    </sheetView>
  </sheetViews>
  <sheetFormatPr defaultRowHeight="12.75" x14ac:dyDescent="0.2"/>
  <cols>
    <col min="1" max="1" width="25.28515625" customWidth="1"/>
    <col min="2" max="2" width="23.5703125" customWidth="1"/>
    <col min="3" max="4" width="22.7109375" customWidth="1"/>
    <col min="6" max="6" width="10.140625" bestFit="1" customWidth="1"/>
  </cols>
  <sheetData>
    <row r="1" spans="1:6" ht="15.75" x14ac:dyDescent="0.25">
      <c r="A1" s="33" t="s">
        <v>18</v>
      </c>
      <c r="B1" s="33"/>
      <c r="C1" s="33"/>
      <c r="D1" s="33"/>
    </row>
    <row r="2" spans="1:6" ht="15.75" x14ac:dyDescent="0.25">
      <c r="A2" s="33" t="s">
        <v>21</v>
      </c>
      <c r="B2" s="33"/>
      <c r="C2" s="33"/>
      <c r="D2" s="33"/>
    </row>
    <row r="4" spans="1:6" ht="20.100000000000001" customHeight="1" x14ac:dyDescent="0.25">
      <c r="A4" s="34" t="s">
        <v>7</v>
      </c>
      <c r="B4" s="35"/>
      <c r="C4" s="35"/>
      <c r="D4" s="36"/>
    </row>
    <row r="5" spans="1:6" ht="20.100000000000001" customHeight="1" x14ac:dyDescent="0.25">
      <c r="A5" s="9" t="s">
        <v>13</v>
      </c>
      <c r="B5" s="9" t="s">
        <v>1</v>
      </c>
      <c r="C5" s="32" t="s">
        <v>15</v>
      </c>
      <c r="D5" s="32"/>
    </row>
    <row r="6" spans="1:6" ht="20.100000000000001" customHeight="1" x14ac:dyDescent="0.25">
      <c r="A6" s="10" t="s">
        <v>14</v>
      </c>
      <c r="B6" s="10" t="s">
        <v>2</v>
      </c>
      <c r="C6" s="11" t="s">
        <v>16</v>
      </c>
      <c r="D6" s="10" t="s">
        <v>17</v>
      </c>
    </row>
    <row r="7" spans="1:6" ht="20.100000000000001" customHeight="1" x14ac:dyDescent="0.25">
      <c r="A7" s="13" t="s">
        <v>11</v>
      </c>
      <c r="B7" s="16" t="s">
        <v>3</v>
      </c>
      <c r="C7" s="17">
        <v>175</v>
      </c>
      <c r="D7" s="17">
        <v>200</v>
      </c>
    </row>
    <row r="8" spans="1:6" ht="20.100000000000001" customHeight="1" x14ac:dyDescent="0.25">
      <c r="A8" s="14" t="s">
        <v>8</v>
      </c>
      <c r="B8" s="2" t="s">
        <v>4</v>
      </c>
      <c r="C8" s="3">
        <v>145</v>
      </c>
      <c r="D8" s="3">
        <v>175</v>
      </c>
    </row>
    <row r="9" spans="1:6" ht="15.75" x14ac:dyDescent="0.25">
      <c r="A9" s="15"/>
      <c r="B9" s="4"/>
      <c r="C9" s="5"/>
      <c r="D9" s="5"/>
    </row>
    <row r="10" spans="1:6" ht="20.100000000000001" customHeight="1" x14ac:dyDescent="0.25">
      <c r="A10" s="13" t="s">
        <v>9</v>
      </c>
      <c r="B10" s="16" t="s">
        <v>3</v>
      </c>
      <c r="C10" s="17">
        <v>145</v>
      </c>
      <c r="D10" s="17">
        <v>175</v>
      </c>
    </row>
    <row r="11" spans="1:6" ht="20.100000000000001" customHeight="1" x14ac:dyDescent="0.25">
      <c r="A11" s="14"/>
      <c r="B11" s="2" t="s">
        <v>4</v>
      </c>
      <c r="C11" s="3">
        <v>110</v>
      </c>
      <c r="D11" s="3">
        <v>140</v>
      </c>
    </row>
    <row r="12" spans="1:6" ht="15.75" x14ac:dyDescent="0.25">
      <c r="A12" s="15"/>
      <c r="B12" s="4"/>
      <c r="C12" s="5"/>
      <c r="D12" s="5"/>
    </row>
    <row r="13" spans="1:6" ht="20.100000000000001" customHeight="1" x14ac:dyDescent="0.25">
      <c r="A13" s="13" t="s">
        <v>10</v>
      </c>
      <c r="B13" s="16" t="s">
        <v>3</v>
      </c>
      <c r="C13" s="17">
        <v>110</v>
      </c>
      <c r="D13" s="17">
        <v>140</v>
      </c>
    </row>
    <row r="14" spans="1:6" ht="20.100000000000001" customHeight="1" x14ac:dyDescent="0.25">
      <c r="A14" s="14"/>
      <c r="B14" s="2" t="s">
        <v>4</v>
      </c>
      <c r="C14" s="3">
        <v>100</v>
      </c>
      <c r="D14" s="3">
        <v>115</v>
      </c>
    </row>
    <row r="15" spans="1:6" ht="15" x14ac:dyDescent="0.2">
      <c r="A15" s="1"/>
      <c r="B15" s="1"/>
      <c r="C15" s="1"/>
      <c r="D15" s="1"/>
    </row>
    <row r="16" spans="1:6" ht="15" x14ac:dyDescent="0.2">
      <c r="A16" s="1"/>
      <c r="B16" s="1"/>
      <c r="C16" s="1"/>
      <c r="D16" s="1"/>
      <c r="F16" s="26">
        <v>70581</v>
      </c>
    </row>
    <row r="17" spans="1:6" ht="20.100000000000001" customHeight="1" x14ac:dyDescent="0.25">
      <c r="A17" s="24" t="s">
        <v>6</v>
      </c>
      <c r="B17" s="24" t="s">
        <v>0</v>
      </c>
      <c r="C17" s="25" t="s">
        <v>19</v>
      </c>
      <c r="F17" s="26"/>
    </row>
    <row r="18" spans="1:6" ht="20.100000000000001" customHeight="1" x14ac:dyDescent="0.2">
      <c r="A18" s="18">
        <v>1</v>
      </c>
      <c r="B18" s="19">
        <f t="shared" ref="B18:B23" si="0">SUM((C18/12)*3)</f>
        <v>5505.3180000000002</v>
      </c>
      <c r="C18" s="19">
        <f t="shared" ref="C18:C23" si="1">SUM(F18*60%)</f>
        <v>22021.272000000001</v>
      </c>
      <c r="F18" s="26">
        <f>SUM(F16*52%)</f>
        <v>36702.120000000003</v>
      </c>
    </row>
    <row r="19" spans="1:6" ht="20.100000000000001" customHeight="1" x14ac:dyDescent="0.2">
      <c r="A19" s="20">
        <v>2</v>
      </c>
      <c r="B19" s="21">
        <f t="shared" si="0"/>
        <v>7199.2619999999997</v>
      </c>
      <c r="C19" s="21">
        <f t="shared" si="1"/>
        <v>28797.047999999999</v>
      </c>
      <c r="F19" s="26">
        <f>SUM(F16*68%)</f>
        <v>47995.08</v>
      </c>
    </row>
    <row r="20" spans="1:6" ht="20.100000000000001" customHeight="1" x14ac:dyDescent="0.2">
      <c r="A20" s="20">
        <v>3</v>
      </c>
      <c r="B20" s="21">
        <f t="shared" si="0"/>
        <v>8893.2060000000001</v>
      </c>
      <c r="C20" s="21">
        <f t="shared" si="1"/>
        <v>35572.824000000001</v>
      </c>
      <c r="F20" s="26">
        <f>SUM(F16*84%)</f>
        <v>59288.04</v>
      </c>
    </row>
    <row r="21" spans="1:6" ht="20.100000000000001" customHeight="1" x14ac:dyDescent="0.2">
      <c r="A21" s="20">
        <v>4</v>
      </c>
      <c r="B21" s="21">
        <f t="shared" si="0"/>
        <v>10232.85</v>
      </c>
      <c r="C21" s="21">
        <f t="shared" si="1"/>
        <v>40931.4</v>
      </c>
      <c r="F21" s="26">
        <v>68219</v>
      </c>
    </row>
    <row r="22" spans="1:6" ht="20.100000000000001" customHeight="1" x14ac:dyDescent="0.2">
      <c r="A22" s="20">
        <v>5</v>
      </c>
      <c r="B22" s="21">
        <f t="shared" si="0"/>
        <v>12281.093999999999</v>
      </c>
      <c r="C22" s="21">
        <f t="shared" si="1"/>
        <v>49124.375999999997</v>
      </c>
      <c r="F22" s="26">
        <f>SUM(F16*116%)</f>
        <v>81873.959999999992</v>
      </c>
    </row>
    <row r="23" spans="1:6" ht="20.100000000000001" customHeight="1" x14ac:dyDescent="0.2">
      <c r="A23" s="22">
        <v>6</v>
      </c>
      <c r="B23" s="23">
        <f t="shared" si="0"/>
        <v>13975.037999999999</v>
      </c>
      <c r="C23" s="23">
        <f t="shared" si="1"/>
        <v>55900.151999999995</v>
      </c>
      <c r="F23" s="26">
        <f>SUM(F16*132%)</f>
        <v>93166.92</v>
      </c>
    </row>
    <row r="24" spans="1:6" ht="15" x14ac:dyDescent="0.2">
      <c r="A24" s="6"/>
      <c r="B24" s="6"/>
      <c r="C24" s="12"/>
      <c r="D24" s="1"/>
    </row>
    <row r="25" spans="1:6" ht="24" customHeight="1" x14ac:dyDescent="0.2">
      <c r="A25" s="37" t="s">
        <v>24</v>
      </c>
      <c r="B25" s="38"/>
      <c r="C25" s="38"/>
      <c r="D25" s="38"/>
    </row>
    <row r="26" spans="1:6" ht="77.25" customHeight="1" x14ac:dyDescent="0.2">
      <c r="A26" s="30" t="s">
        <v>5</v>
      </c>
      <c r="B26" s="31"/>
      <c r="C26" s="31"/>
      <c r="D26" s="31"/>
    </row>
    <row r="27" spans="1:6" x14ac:dyDescent="0.2">
      <c r="A27" s="28" t="s">
        <v>20</v>
      </c>
      <c r="B27" s="29"/>
      <c r="C27" s="29"/>
      <c r="D27" s="29"/>
    </row>
    <row r="28" spans="1:6" x14ac:dyDescent="0.2">
      <c r="A28" s="7" t="s">
        <v>12</v>
      </c>
      <c r="B28" s="8"/>
      <c r="C28" s="7"/>
      <c r="D28" s="7"/>
    </row>
    <row r="29" spans="1:6" x14ac:dyDescent="0.2">
      <c r="A29" t="s">
        <v>22</v>
      </c>
    </row>
    <row r="30" spans="1:6" x14ac:dyDescent="0.2">
      <c r="A30" s="27" t="s">
        <v>23</v>
      </c>
    </row>
  </sheetData>
  <mergeCells count="7">
    <mergeCell ref="A27:D27"/>
    <mergeCell ref="A26:D26"/>
    <mergeCell ref="C5:D5"/>
    <mergeCell ref="A1:D1"/>
    <mergeCell ref="A2:D2"/>
    <mergeCell ref="A4:D4"/>
    <mergeCell ref="A25:D25"/>
  </mergeCells>
  <phoneticPr fontId="2" type="noConversion"/>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Fort Sill Apache Tribe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Self Govn</dc:creator>
  <cp:lastModifiedBy>Allen Puckett</cp:lastModifiedBy>
  <cp:lastPrinted>2017-10-12T20:43:39Z</cp:lastPrinted>
  <dcterms:created xsi:type="dcterms:W3CDTF">2009-12-03T15:47:38Z</dcterms:created>
  <dcterms:modified xsi:type="dcterms:W3CDTF">2019-12-16T22:07:38Z</dcterms:modified>
</cp:coreProperties>
</file>